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4"/>
  </bookViews>
  <sheets>
    <sheet name="Input" sheetId="1" r:id="rId1"/>
    <sheet name="HR3Pmatrix" sheetId="2" r:id="rId2"/>
    <sheet name="Kwadranten" sheetId="3" r:id="rId3"/>
    <sheet name="Kwantitatief" sheetId="4" r:id="rId4"/>
    <sheet name="Kwalitatief" sheetId="5" r:id="rId5"/>
    <sheet name="Grafisch" sheetId="6" r:id="rId6"/>
    <sheet name="Tabellen" sheetId="7" state="hidden" r:id="rId7"/>
    <sheet name="Grafisch - TEAM" sheetId="8" state="hidden" r:id="rId8"/>
    <sheet name="TABELLEN - TEAM" sheetId="9" state="hidden" r:id="rId9"/>
    <sheet name="BASIS" sheetId="10" state="hidden" r:id="rId10"/>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_xlfn.COUNTIFS" hidden="1">#NAME?</definedName>
    <definedName name="_xlfn.SUMIFS" hidden="1">#NAME?</definedName>
    <definedName name="_xlnm.Print_Area" localSheetId="1">'HR3Pmatrix'!$A$1:$I$22</definedName>
    <definedName name="_xlnm.Print_Area" localSheetId="2">'Kwadranten'!$A$1:$AO$48</definedName>
    <definedName name="_xlnm.Print_Area" localSheetId="4">'Kwalitatief'!$A$1:$C$44</definedName>
    <definedName name="_xlnm.Print_Area" localSheetId="3">'Kwantitatief'!$A$1:$J$14</definedName>
    <definedName name="_xlnm.Print_Titles" localSheetId="0">'Input'!$1:$2</definedName>
    <definedName name="Categorie">'BASIS'!$E$43:$E$48</definedName>
    <definedName name="Contractvorm">'BASIS'!$C$43:$C$44</definedName>
    <definedName name="Diverse">'BASIS'!$B$5:$B$9</definedName>
    <definedName name="Functie">'BASIS'!$A$43:$A$52</definedName>
    <definedName name="Functies">'BASIS'!$A$43:$A$67</definedName>
    <definedName name="Geslacht">'BASIS'!$B$24:$B$25</definedName>
    <definedName name="Groeipotentieel">'BASIS'!$B$15:$B$18</definedName>
    <definedName name="Niveau">'BASIS'!$D$43:$D$48</definedName>
    <definedName name="Team">'BASIS'!$B$43:$B$47</definedName>
    <definedName name="Teams">'BASIS'!$B$43:$B$52</definedName>
  </definedNames>
  <calcPr fullCalcOnLoad="1"/>
</workbook>
</file>

<file path=xl/sharedStrings.xml><?xml version="1.0" encoding="utf-8"?>
<sst xmlns="http://schemas.openxmlformats.org/spreadsheetml/2006/main" count="331" uniqueCount="183">
  <si>
    <t>Functie</t>
  </si>
  <si>
    <t>Kennis</t>
  </si>
  <si>
    <t>Vaardigheden</t>
  </si>
  <si>
    <t>Competenties</t>
  </si>
  <si>
    <t>Overall presteren</t>
  </si>
  <si>
    <t>Conclusie 'gap'</t>
  </si>
  <si>
    <t>Korte weergave in steekwoorden</t>
  </si>
  <si>
    <t>Leeftijdsopbouw</t>
  </si>
  <si>
    <t>Levert uitstroom ivm leeftijd komende 5 jaar probleem op?</t>
  </si>
  <si>
    <t xml:space="preserve">GB (Grenzen Bereikt)
HO (Horizontaal ontwikkelen)
VO Termijn (Verticaal ontwikkelen 1 à 2 jaar)
VO Direct (Verticaal ontwikkelen per nu)         </t>
  </si>
  <si>
    <t>Uitstekend</t>
  </si>
  <si>
    <t xml:space="preserve"> Performance</t>
  </si>
  <si>
    <t>Score</t>
  </si>
  <si>
    <t>Grenzen bereikt
(GB)</t>
  </si>
  <si>
    <t>Totaal</t>
  </si>
  <si>
    <t xml:space="preserve">  Totaal</t>
  </si>
  <si>
    <t>Nr</t>
  </si>
  <si>
    <t>Groeipotentieel</t>
  </si>
  <si>
    <t>vast</t>
  </si>
  <si>
    <t>tijdelijk</t>
  </si>
  <si>
    <t xml:space="preserve">Overzicht HR3P-Matrix </t>
  </si>
  <si>
    <t>Kwantitatieve afdelings analyse</t>
  </si>
  <si>
    <t xml:space="preserve">Totaal aantal medewerkers en fte van je afdeling </t>
  </si>
  <si>
    <t xml:space="preserve">- In welke functiecategorieën een tekort? Hoeveel? </t>
  </si>
  <si>
    <t>- In welke functiecategorieën een overschot? Hoeveel?</t>
  </si>
  <si>
    <t xml:space="preserve"> 'Koppen'</t>
  </si>
  <si>
    <t>% 4- 10 jaar:</t>
  </si>
  <si>
    <t xml:space="preserve">% &gt; 11 jaar </t>
  </si>
  <si>
    <t>Flexibilisering</t>
  </si>
  <si>
    <t>Overall conclusie afdeling</t>
  </si>
  <si>
    <t>Zou je meer of minder flexibiliteit wensen?</t>
  </si>
  <si>
    <t>Hoe zou dat er concreet uit moeten zien?</t>
  </si>
  <si>
    <t xml:space="preserve">Geef in steekwoorden de conclusies over de 'gap' voor iedere medewerker weer. Hoe past de medewerker in het gewenste personeelsbestand? Wat is iemands kracht of wat moet er evt. nog ontwikkeld worden? </t>
  </si>
  <si>
    <t xml:space="preserve">SPP Analyse </t>
  </si>
  <si>
    <t>Niveau</t>
  </si>
  <si>
    <t>Naam medewerker</t>
  </si>
  <si>
    <t>V</t>
  </si>
  <si>
    <t>GB</t>
  </si>
  <si>
    <t>HO</t>
  </si>
  <si>
    <t>VOT</t>
  </si>
  <si>
    <t>VOD</t>
  </si>
  <si>
    <t>Tabel 1.0 Kennis, Vaardigheden en Competenties</t>
  </si>
  <si>
    <t>Tabel 2.0 Functioneren</t>
  </si>
  <si>
    <t>Tabel 3.0 Ontwikkelpotentieel</t>
  </si>
  <si>
    <t>Groeimogelijkheden verticaal direct</t>
  </si>
  <si>
    <t>Grenzen bereikt</t>
  </si>
  <si>
    <t>Groeimogelijkheden huidig functieniveau</t>
  </si>
  <si>
    <t>SYSTEMATISCHE WEERGAVE VAN INPUT</t>
  </si>
  <si>
    <t xml:space="preserve">  Totaal:</t>
  </si>
  <si>
    <t>In % van het totaal</t>
  </si>
  <si>
    <t>Zorgen
kindjes</t>
  </si>
  <si>
    <t>Backbone</t>
  </si>
  <si>
    <t>Vraagtekens</t>
  </si>
  <si>
    <t>High Potentials</t>
  </si>
  <si>
    <t>Totaal:</t>
  </si>
  <si>
    <t>TOTAAL HR3P kwadranten</t>
  </si>
  <si>
    <t>Tabel 5.0 Ontwikkelpotentieel naar leeftijd</t>
  </si>
  <si>
    <t>Tabel 6.0 Functioneren naar contractvorm</t>
  </si>
  <si>
    <t>Tabel 7.0 Ontwikkelpotentieel naar contractvorm</t>
  </si>
  <si>
    <t>Tabel 4.0 Functioneren naar leeftijd</t>
  </si>
  <si>
    <t>man</t>
  </si>
  <si>
    <t>vrouw</t>
  </si>
  <si>
    <t>Tabel 8.0 Functioneren naar geslacht</t>
  </si>
  <si>
    <t>Tabel 9.0 Ontwikkelpotentieel naar geslacht</t>
  </si>
  <si>
    <t>Geslacht</t>
  </si>
  <si>
    <t>M</t>
  </si>
  <si>
    <t>Groeimogelijkheden verticaal 1 à 2 jaar</t>
  </si>
  <si>
    <t>Tabel 11.0 Ontwikkelpotentieel naar functie</t>
  </si>
  <si>
    <t>Tabel 12.0 Functioneren naar niveau</t>
  </si>
  <si>
    <t>Contractvorm</t>
  </si>
  <si>
    <t>Diverse</t>
  </si>
  <si>
    <t>Functiegroep</t>
  </si>
  <si>
    <t>Aantal FTE</t>
  </si>
  <si>
    <t>nvt</t>
  </si>
  <si>
    <t>Aantal koppen</t>
  </si>
  <si>
    <t>Team</t>
  </si>
  <si>
    <t>Functie 1</t>
  </si>
  <si>
    <t>Functie 2</t>
  </si>
  <si>
    <t>Functie 3</t>
  </si>
  <si>
    <t>Functie 4</t>
  </si>
  <si>
    <t>Functie 5</t>
  </si>
  <si>
    <t>Functie 6</t>
  </si>
  <si>
    <t>Functie 7</t>
  </si>
  <si>
    <t>Functie 8</t>
  </si>
  <si>
    <t>Functie 9</t>
  </si>
  <si>
    <t>Functie 10</t>
  </si>
  <si>
    <t>Team A</t>
  </si>
  <si>
    <t>Team B</t>
  </si>
  <si>
    <t>Team C</t>
  </si>
  <si>
    <t>Team D</t>
  </si>
  <si>
    <t>Team E</t>
  </si>
  <si>
    <t>Leeftijdsgroep</t>
  </si>
  <si>
    <t>Van (jaar)</t>
  </si>
  <si>
    <t>Tot en met (jaar)</t>
  </si>
  <si>
    <t>Categorie</t>
  </si>
  <si>
    <t>Functie 11</t>
  </si>
  <si>
    <t>Functie 12</t>
  </si>
  <si>
    <t>Functie 13</t>
  </si>
  <si>
    <t>Functie 14</t>
  </si>
  <si>
    <t>Functie 15</t>
  </si>
  <si>
    <t>Functie 16</t>
  </si>
  <si>
    <t>Functie 17</t>
  </si>
  <si>
    <t>Functie 18</t>
  </si>
  <si>
    <t>Functie 19</t>
  </si>
  <si>
    <t>Functie 20</t>
  </si>
  <si>
    <t>Functie 21</t>
  </si>
  <si>
    <t>Functie 22</t>
  </si>
  <si>
    <t>Functie 23</t>
  </si>
  <si>
    <t>Functie 24</t>
  </si>
  <si>
    <t>Functie 25</t>
  </si>
  <si>
    <t>Team F</t>
  </si>
  <si>
    <t>Team G</t>
  </si>
  <si>
    <t>Team H</t>
  </si>
  <si>
    <t>Team I</t>
  </si>
  <si>
    <t>Team J</t>
  </si>
  <si>
    <t>GROEIPOTENTIEEL</t>
  </si>
  <si>
    <t>m</t>
  </si>
  <si>
    <t>v</t>
  </si>
  <si>
    <t>Mannelijk</t>
  </si>
  <si>
    <t>Vrouwelijk</t>
  </si>
  <si>
    <t>Tabel 10. Functioneren naar functie</t>
  </si>
  <si>
    <t>Tabel 13.0 Groeipotentieel naar niveau</t>
  </si>
  <si>
    <t>Tabel 14.0 Functioneren naar team</t>
  </si>
  <si>
    <t>Tabel 15.0 Ontwikkelpotentieel naar team</t>
  </si>
  <si>
    <t>Tabel 16.0 Taart Vast / Tijdelijk</t>
  </si>
  <si>
    <t>Tabel 17.0 FTE per functiegroep</t>
  </si>
  <si>
    <t>SYSTEMATISCHE WEERGAVE VAN INPUT, TEAM:</t>
  </si>
  <si>
    <t>GRAFISCHE WEERGAVE (VOLLEDIG)</t>
  </si>
  <si>
    <t>Uitstroom (in fte):</t>
  </si>
  <si>
    <t>Instroom (in fte):</t>
  </si>
  <si>
    <t>In fte (in %):</t>
  </si>
  <si>
    <t>Uitmuntend</t>
  </si>
  <si>
    <r>
      <t xml:space="preserve">Prestaties in het </t>
    </r>
    <r>
      <rPr>
        <b/>
        <u val="single"/>
        <sz val="10"/>
        <color indexed="49"/>
        <rFont val="AvantGarde Md BT"/>
        <family val="2"/>
      </rPr>
      <t>huidig functioneren</t>
    </r>
  </si>
  <si>
    <r>
      <t xml:space="preserve">Ontwikkelpotentieel </t>
    </r>
    <r>
      <rPr>
        <b/>
        <u val="single"/>
        <sz val="10"/>
        <color indexed="49"/>
        <rFont val="AvantGarde Md BT"/>
        <family val="2"/>
      </rPr>
      <t>voor de toekomst</t>
    </r>
  </si>
  <si>
    <t>£</t>
  </si>
  <si>
    <r>
      <t>% 0-3</t>
    </r>
    <r>
      <rPr>
        <sz val="7"/>
        <color indexed="56"/>
        <rFont val="AvantGarde Md BT"/>
        <family val="2"/>
      </rPr>
      <t xml:space="preserve">  </t>
    </r>
    <r>
      <rPr>
        <sz val="10"/>
        <color indexed="56"/>
        <rFont val="AvantGarde Md BT"/>
        <family val="2"/>
      </rPr>
      <t>jaar:</t>
    </r>
  </si>
  <si>
    <t>Waar is je afdeling goed in?</t>
  </si>
  <si>
    <t>Wat kan nog beter?</t>
  </si>
  <si>
    <t>Wat zijn aandachtpunten qua kennis, vaardigheden en/of gedrag en houding?</t>
  </si>
  <si>
    <t>In hoeverre hebben je medewerkers voldoende in huis om zich te ontwikkelen gezien de toekomstplannen?</t>
  </si>
  <si>
    <t>In hoeverre hebben medewerkers daar ook de ambitie voor? Willen zij het ook?</t>
  </si>
  <si>
    <t xml:space="preserve">Hoeveel medewerkers hebben (latente) vertrekplannen? </t>
  </si>
  <si>
    <t>Hoeveel medewerkers moet je op korte termijn iets bieden om hen te behouden binnen je team?</t>
  </si>
  <si>
    <t xml:space="preserve">Welke mogelijke ontwikkelingsmogelijkheden zijn er binnen de organisatie? Is dit voldoende? </t>
  </si>
  <si>
    <t>In-, door- en uitstroom</t>
  </si>
  <si>
    <t>Hoe is de leeftijdsopbouw verdeeld? Hoe past dit bij de ambitie van het team?</t>
  </si>
  <si>
    <t>Wat zijn de risico's of kansen die samenhangen met de leeftijdsopbouw?</t>
  </si>
  <si>
    <t>Waar zit het grootste knelpunt gezien de toekomstplannen?</t>
  </si>
  <si>
    <t>Welke andere punten zijn nog van belang?</t>
  </si>
  <si>
    <r>
      <rPr>
        <sz val="10"/>
        <color indexed="49"/>
        <rFont val="Wingdings"/>
        <family val="0"/>
      </rPr>
      <t>£</t>
    </r>
    <r>
      <rPr>
        <sz val="10"/>
        <color indexed="56"/>
        <rFont val="Wingdings"/>
        <family val="0"/>
      </rPr>
      <t xml:space="preserve"> </t>
    </r>
    <r>
      <rPr>
        <sz val="10"/>
        <color indexed="56"/>
        <rFont val="AvantGarde Md BT"/>
        <family val="2"/>
      </rPr>
      <t>Hoeveel medewerkers zijn vorig jaar uitgestroomd en ingestroomd?</t>
    </r>
  </si>
  <si>
    <r>
      <rPr>
        <sz val="10"/>
        <color indexed="49"/>
        <rFont val="Wingdings"/>
        <family val="0"/>
      </rPr>
      <t>£</t>
    </r>
    <r>
      <rPr>
        <sz val="7"/>
        <color indexed="56"/>
        <rFont val="AvantGarde Md BT"/>
        <family val="2"/>
      </rPr>
      <t xml:space="preserve">     </t>
    </r>
    <r>
      <rPr>
        <sz val="10"/>
        <color indexed="56"/>
        <rFont val="AvantGarde Md BT"/>
        <family val="2"/>
      </rPr>
      <t>Zijn er momenteel lastig vervulbare vacatures? Zo ja welke? Hoeveel (in fte)?</t>
    </r>
  </si>
  <si>
    <r>
      <rPr>
        <sz val="10"/>
        <color indexed="49"/>
        <rFont val="Wingdings"/>
        <family val="0"/>
      </rPr>
      <t>£</t>
    </r>
    <r>
      <rPr>
        <sz val="7"/>
        <color indexed="56"/>
        <rFont val="AvantGarde Md BT"/>
        <family val="2"/>
      </rPr>
      <t xml:space="preserve">     </t>
    </r>
    <r>
      <rPr>
        <sz val="10"/>
        <color indexed="56"/>
        <rFont val="AvantGarde Md BT"/>
        <family val="2"/>
      </rPr>
      <t xml:space="preserve">Wat is de verwachte uitstroom op basis van leeftijd de komende 5 jaar? </t>
    </r>
  </si>
  <si>
    <r>
      <rPr>
        <sz val="10"/>
        <color indexed="49"/>
        <rFont val="Wingdings"/>
        <family val="0"/>
      </rPr>
      <t>£</t>
    </r>
    <r>
      <rPr>
        <sz val="10"/>
        <color indexed="56"/>
        <rFont val="AvantGarde Md BT"/>
        <family val="2"/>
      </rPr>
      <t xml:space="preserve">    Wat is de functieverblijftijd  van je medewerkers d.w.z. hoeveel medewerkers zitten 0 t/m 3 jaar, 4 t/m 10 of 11 jaar en langer in hun huidige functie? (globale schatting!)</t>
    </r>
  </si>
  <si>
    <r>
      <rPr>
        <sz val="10"/>
        <color indexed="49"/>
        <rFont val="Wingdings"/>
        <family val="0"/>
      </rPr>
      <t>£</t>
    </r>
    <r>
      <rPr>
        <sz val="7"/>
        <color indexed="56"/>
        <rFont val="AvantGarde Md BT"/>
        <family val="2"/>
      </rPr>
      <t xml:space="preserve">     </t>
    </r>
    <r>
      <rPr>
        <sz val="10"/>
        <color indexed="56"/>
        <rFont val="AvantGarde Md BT"/>
        <family val="2"/>
      </rPr>
      <t>Is er een verwacht tekort of overschot aan medewerkers de komende drie jaar gezien    de toekomstplannen? Zo ja:</t>
    </r>
  </si>
  <si>
    <t xml:space="preserve"> </t>
  </si>
  <si>
    <t>Ontwikkelmogelijkheden binnen huidig functieniveau
(HO)</t>
  </si>
  <si>
    <t>Verticale ontwikkelmogelijkheden op termijn (binnen 1 à  2 jaar)
(VOT)</t>
  </si>
  <si>
    <t>Verticale Ontwikkelmogelijkheden direct
(VOD)</t>
  </si>
  <si>
    <t>Ontwikkelmogelijkheden 
binnen huidig functieniveau</t>
  </si>
  <si>
    <t>Verticale ontwikkelmogelijkheden 
op termijn 
(binnen 1 à 2 jaar)</t>
  </si>
  <si>
    <t>Verticale Oroeimogelijkheden 
direct</t>
  </si>
  <si>
    <t>Ambitie</t>
  </si>
  <si>
    <t>In hoeverre zit er beweging (in-, door- en uisttroom) in je personeelsbestand?</t>
  </si>
  <si>
    <t>Wat wordt het meest belangrijk in jouw afdeling: instroom, doorstroom of uitstroom?</t>
  </si>
  <si>
    <t>Wat wil je bereiken in 'het echte werk' de komende jaren, welke doelen wil je realiseren met je afdeling?</t>
  </si>
  <si>
    <t>Hoe tevreden ben je met de flexibiliteit in je afdeling? Waarom?</t>
  </si>
  <si>
    <t>Hoe tevreden ben je met de verhouding vast-flex? Waarom?</t>
  </si>
  <si>
    <t>Hoe presteert je afdeling op de huidige taken? In hoeverre ben je tevreden?</t>
  </si>
  <si>
    <t>In welke richting ontwikkelen ze zich met name; in de functie,in de breedte of verticaal?</t>
  </si>
  <si>
    <t>Welke ontwikkelingsmogelijkheden zijn er binnen je afdeling? Is dit voldoende gezien het ontwikkelpotentieel?</t>
  </si>
  <si>
    <t>Hoe tevreden ben je met deze beweging? Is dit teveel, te weinig of goed?</t>
  </si>
  <si>
    <t>Waar zit de grootste kracht van je afdeling gezien de toekomstplannen?</t>
  </si>
  <si>
    <t xml:space="preserve">                                        Kwalitatieve afdelings analyse</t>
  </si>
  <si>
    <t>Hoe ervaar je de ontwikkelingsgerichtheid (het uit zichzelf ontwikkelen) bij medewerkers?</t>
  </si>
  <si>
    <t>Wat zijn de sleutelposities in je afdeling in het licht van de toekomst? Waarom?</t>
  </si>
  <si>
    <t>Wat zijn de sleutelpersonen in in je afdeling in het licht van de toekomst? Waarom?</t>
  </si>
  <si>
    <t>Goed</t>
  </si>
  <si>
    <t>Voldoende</t>
  </si>
  <si>
    <t>Onvoldoende</t>
  </si>
  <si>
    <t>U (uitmuntend)
G (goed)
V (voldoende)
O (onvoldoende)</t>
  </si>
  <si>
    <t>O</t>
  </si>
  <si>
    <t>G</t>
  </si>
  <si>
    <t>U</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</si>
</sst>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0_ ;\-#,##0\ "/>
  </numFmts>
  <fonts count="153">
    <font>
      <sz val="11"/>
      <color theme="1"/>
      <name val="Calibri"/>
      <family val="2"/>
    </font>
    <font>
      <sz val="11"/>
      <color indexed="8"/>
      <name val="Calibri"/>
      <family val="2"/>
    </font>
    <font>
      <b/>
      <sz val="11"/>
      <name val="ScalaSansLF"/>
      <family val="0"/>
    </font>
    <font>
      <sz val="11"/>
      <color indexed="8"/>
      <name val="ScalaSansLF"/>
      <family val="0"/>
    </font>
    <font>
      <sz val="10"/>
      <name val="Arial"/>
      <family val="2"/>
    </font>
    <font>
      <b/>
      <sz val="11"/>
      <color indexed="8"/>
      <name val="ScalaSansLF"/>
      <family val="0"/>
    </font>
    <font>
      <sz val="11"/>
      <color indexed="17"/>
      <name val="ScalaSansLF"/>
      <family val="0"/>
    </font>
    <font>
      <sz val="11"/>
      <color indexed="36"/>
      <name val="ScalaSansLF"/>
      <family val="0"/>
    </font>
    <font>
      <sz val="11"/>
      <name val="ScalaSansLF"/>
      <family val="0"/>
    </font>
    <font>
      <i/>
      <sz val="11"/>
      <name val="ScalaSansLF"/>
      <family val="0"/>
    </font>
    <font>
      <u val="single"/>
      <sz val="11"/>
      <color indexed="12"/>
      <name val="Calibri"/>
      <family val="2"/>
    </font>
    <font>
      <b/>
      <sz val="11"/>
      <color indexed="8"/>
      <name val="Calibri"/>
      <family val="2"/>
    </font>
    <font>
      <sz val="11"/>
      <color indexed="8"/>
      <name val="AvantGarde Md BT"/>
      <family val="2"/>
    </font>
    <font>
      <b/>
      <sz val="12"/>
      <color indexed="9"/>
      <name val="AvantGarde Md BT"/>
      <family val="2"/>
    </font>
    <font>
      <b/>
      <sz val="11"/>
      <color indexed="9"/>
      <name val="AvantGarde Md BT"/>
      <family val="2"/>
    </font>
    <font>
      <b/>
      <sz val="8"/>
      <color indexed="9"/>
      <name val="AvantGarde Md BT"/>
      <family val="2"/>
    </font>
    <font>
      <sz val="10"/>
      <color indexed="8"/>
      <name val="AvantGarde Md BT"/>
      <family val="2"/>
    </font>
    <font>
      <sz val="11"/>
      <color indexed="9"/>
      <name val="AvantGarde Md BT"/>
      <family val="2"/>
    </font>
    <font>
      <b/>
      <sz val="12"/>
      <color indexed="8"/>
      <name val="AvantGarde Md BT"/>
      <family val="2"/>
    </font>
    <font>
      <sz val="12"/>
      <color indexed="8"/>
      <name val="AvantGarde Md BT"/>
      <family val="2"/>
    </font>
    <font>
      <b/>
      <sz val="12"/>
      <name val="AvantGarde Md BT"/>
      <family val="2"/>
    </font>
    <font>
      <sz val="14"/>
      <name val="AvantGarde Md BT"/>
      <family val="2"/>
    </font>
    <font>
      <b/>
      <sz val="14"/>
      <color indexed="56"/>
      <name val="AvantGarde Md BT"/>
      <family val="2"/>
    </font>
    <font>
      <sz val="14"/>
      <color indexed="56"/>
      <name val="AvantGarde Md BT"/>
      <family val="2"/>
    </font>
    <font>
      <b/>
      <sz val="14"/>
      <color indexed="9"/>
      <name val="AvantGarde Md BT"/>
      <family val="2"/>
    </font>
    <font>
      <sz val="14"/>
      <color indexed="9"/>
      <name val="AvantGarde Md BT"/>
      <family val="2"/>
    </font>
    <font>
      <b/>
      <sz val="16"/>
      <color indexed="9"/>
      <name val="AvantGarde Md BT"/>
      <family val="2"/>
    </font>
    <font>
      <b/>
      <sz val="18"/>
      <color indexed="9"/>
      <name val="AvantGarde Md BT"/>
      <family val="2"/>
    </font>
    <font>
      <b/>
      <sz val="22"/>
      <color indexed="49"/>
      <name val="AvantGarde Md BT"/>
      <family val="2"/>
    </font>
    <font>
      <b/>
      <sz val="20"/>
      <color indexed="49"/>
      <name val="AvantGarde Md BT"/>
      <family val="2"/>
    </font>
    <font>
      <b/>
      <sz val="26"/>
      <color indexed="49"/>
      <name val="AvantGarde Md BT"/>
      <family val="2"/>
    </font>
    <font>
      <b/>
      <sz val="36"/>
      <color indexed="49"/>
      <name val="AvantGarde Md BT"/>
      <family val="2"/>
    </font>
    <font>
      <b/>
      <sz val="26"/>
      <color indexed="9"/>
      <name val="AvantGarde Md BT"/>
      <family val="2"/>
    </font>
    <font>
      <b/>
      <sz val="10"/>
      <color indexed="8"/>
      <name val="AvantGarde Md BT"/>
      <family val="2"/>
    </font>
    <font>
      <sz val="10"/>
      <name val="AvantGarde Md BT"/>
      <family val="2"/>
    </font>
    <font>
      <b/>
      <sz val="10"/>
      <color indexed="57"/>
      <name val="AvantGarde Md BT"/>
      <family val="2"/>
    </font>
    <font>
      <b/>
      <sz val="12"/>
      <color indexed="57"/>
      <name val="AvantGarde Md BT"/>
      <family val="2"/>
    </font>
    <font>
      <b/>
      <sz val="10"/>
      <color indexed="53"/>
      <name val="AvantGarde Md BT"/>
      <family val="2"/>
    </font>
    <font>
      <b/>
      <sz val="12"/>
      <color indexed="53"/>
      <name val="AvantGarde Md BT"/>
      <family val="2"/>
    </font>
    <font>
      <b/>
      <sz val="10"/>
      <color indexed="30"/>
      <name val="AvantGarde Md BT"/>
      <family val="2"/>
    </font>
    <font>
      <b/>
      <sz val="12"/>
      <color indexed="30"/>
      <name val="AvantGarde Md BT"/>
      <family val="2"/>
    </font>
    <font>
      <b/>
      <sz val="10"/>
      <name val="AvantGarde Md BT"/>
      <family val="2"/>
    </font>
    <font>
      <b/>
      <sz val="10"/>
      <color indexed="9"/>
      <name val="AvantGarde Md BT"/>
      <family val="2"/>
    </font>
    <font>
      <sz val="18"/>
      <color indexed="8"/>
      <name val="Calibri"/>
      <family val="2"/>
    </font>
    <font>
      <sz val="16"/>
      <color indexed="9"/>
      <name val="AvantGarde Md BT"/>
      <family val="2"/>
    </font>
    <font>
      <b/>
      <i/>
      <sz val="10"/>
      <name val="AvantGarde Md BT"/>
      <family val="2"/>
    </font>
    <font>
      <b/>
      <i/>
      <sz val="10"/>
      <color indexed="49"/>
      <name val="AvantGarde Md BT"/>
      <family val="2"/>
    </font>
    <font>
      <b/>
      <sz val="10"/>
      <color indexed="49"/>
      <name val="AvantGarde Md BT"/>
      <family val="2"/>
    </font>
    <font>
      <b/>
      <u val="single"/>
      <sz val="10"/>
      <color indexed="49"/>
      <name val="AvantGarde Md BT"/>
      <family val="2"/>
    </font>
    <font>
      <sz val="10"/>
      <color indexed="56"/>
      <name val="AvantGarde Md BT"/>
      <family val="2"/>
    </font>
    <font>
      <b/>
      <i/>
      <sz val="10"/>
      <color indexed="9"/>
      <name val="AvantGarde Md BT"/>
      <family val="2"/>
    </font>
    <font>
      <sz val="16"/>
      <color indexed="49"/>
      <name val="Wingdings"/>
      <family val="0"/>
    </font>
    <font>
      <b/>
      <sz val="18"/>
      <color indexed="56"/>
      <name val="AvantGarde Md BT"/>
      <family val="2"/>
    </font>
    <font>
      <b/>
      <sz val="13"/>
      <color indexed="56"/>
      <name val="AvantGarde Md BT"/>
      <family val="2"/>
    </font>
    <font>
      <b/>
      <sz val="12"/>
      <color indexed="56"/>
      <name val="AvantGarde Md BT"/>
      <family val="2"/>
    </font>
    <font>
      <b/>
      <sz val="10"/>
      <color indexed="56"/>
      <name val="AvantGarde Md BT"/>
      <family val="2"/>
    </font>
    <font>
      <sz val="12"/>
      <name val="AvantGarde Md BT"/>
      <family val="2"/>
    </font>
    <font>
      <b/>
      <sz val="11"/>
      <color indexed="56"/>
      <name val="AvantGarde Md BT"/>
      <family val="2"/>
    </font>
    <font>
      <b/>
      <sz val="24"/>
      <color indexed="49"/>
      <name val="AvantGarde Md BT"/>
      <family val="2"/>
    </font>
    <font>
      <sz val="10"/>
      <color indexed="56"/>
      <name val="Wingdings"/>
      <family val="0"/>
    </font>
    <font>
      <sz val="11"/>
      <color indexed="56"/>
      <name val="AvantGarde Md BT"/>
      <family val="2"/>
    </font>
    <font>
      <sz val="7"/>
      <color indexed="56"/>
      <name val="AvantGarde Md BT"/>
      <family val="2"/>
    </font>
    <font>
      <u val="single"/>
      <sz val="11"/>
      <color indexed="56"/>
      <name val="AvantGarde Md BT"/>
      <family val="2"/>
    </font>
    <font>
      <sz val="12"/>
      <color indexed="56"/>
      <name val="AvantGarde Md BT"/>
      <family val="2"/>
    </font>
    <font>
      <b/>
      <sz val="20"/>
      <color indexed="9"/>
      <name val="AvantGarde Md BT"/>
      <family val="2"/>
    </font>
    <font>
      <sz val="10"/>
      <color indexed="49"/>
      <name val="Wingdings"/>
      <family val="0"/>
    </font>
    <font>
      <b/>
      <sz val="36"/>
      <color indexed="56"/>
      <name val="AvantGarde Md BT"/>
      <family val="2"/>
    </font>
    <font>
      <b/>
      <sz val="8"/>
      <color indexed="56"/>
      <name val="AvantGarde Md BT"/>
      <family val="2"/>
    </font>
    <font>
      <b/>
      <sz val="16"/>
      <color indexed="56"/>
      <name val="AvantGarde Md BT"/>
      <family val="2"/>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24"/>
      <color indexed="56"/>
      <name val="AvantGarde Md BT"/>
      <family val="2"/>
    </font>
    <font>
      <sz val="10"/>
      <color indexed="8"/>
      <name val="Calibri"/>
      <family val="2"/>
    </font>
    <font>
      <sz val="9"/>
      <color indexed="63"/>
      <name val="AvantGarde Md BT"/>
      <family val="2"/>
    </font>
    <font>
      <sz val="8"/>
      <color indexed="63"/>
      <name val="AvantGarde Md BT"/>
      <family val="2"/>
    </font>
    <font>
      <sz val="9"/>
      <color indexed="63"/>
      <name val="Calibri"/>
      <family val="2"/>
    </font>
    <font>
      <sz val="14"/>
      <color indexed="63"/>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theme="1"/>
      <name val="AvantGarde Md BT"/>
      <family val="2"/>
    </font>
    <font>
      <b/>
      <sz val="12"/>
      <color theme="0"/>
      <name val="AvantGarde Md BT"/>
      <family val="2"/>
    </font>
    <font>
      <sz val="11"/>
      <color theme="0"/>
      <name val="AvantGarde Md BT"/>
      <family val="2"/>
    </font>
    <font>
      <b/>
      <sz val="11"/>
      <color theme="0"/>
      <name val="AvantGarde Md BT"/>
      <family val="2"/>
    </font>
    <font>
      <b/>
      <sz val="8"/>
      <color theme="0"/>
      <name val="AvantGarde Md BT"/>
      <family val="2"/>
    </font>
    <font>
      <sz val="10"/>
      <color theme="1"/>
      <name val="AvantGarde Md BT"/>
      <family val="2"/>
    </font>
    <font>
      <b/>
      <sz val="14"/>
      <color theme="0"/>
      <name val="AvantGarde Md BT"/>
      <family val="2"/>
    </font>
    <font>
      <sz val="14"/>
      <color theme="0"/>
      <name val="AvantGarde Md BT"/>
      <family val="2"/>
    </font>
    <font>
      <sz val="14"/>
      <color rgb="FF001F5B"/>
      <name val="AvantGarde Md BT"/>
      <family val="2"/>
    </font>
    <font>
      <b/>
      <sz val="14"/>
      <color rgb="FF001F5B"/>
      <name val="AvantGarde Md BT"/>
      <family val="2"/>
    </font>
    <font>
      <b/>
      <sz val="22"/>
      <color rgb="FF58C5C7"/>
      <name val="AvantGarde Md BT"/>
      <family val="2"/>
    </font>
    <font>
      <b/>
      <sz val="36"/>
      <color rgb="FF58C5C7"/>
      <name val="AvantGarde Md BT"/>
      <family val="2"/>
    </font>
    <font>
      <b/>
      <sz val="10"/>
      <color theme="6" tint="-0.24997000396251678"/>
      <name val="AvantGarde Md BT"/>
      <family val="2"/>
    </font>
    <font>
      <b/>
      <sz val="12"/>
      <color theme="6" tint="-0.24997000396251678"/>
      <name val="AvantGarde Md BT"/>
      <family val="2"/>
    </font>
    <font>
      <b/>
      <sz val="10"/>
      <color theme="9" tint="-0.24997000396251678"/>
      <name val="AvantGarde Md BT"/>
      <family val="2"/>
    </font>
    <font>
      <b/>
      <sz val="12"/>
      <color theme="9" tint="-0.24997000396251678"/>
      <name val="AvantGarde Md BT"/>
      <family val="2"/>
    </font>
    <font>
      <b/>
      <sz val="10"/>
      <color rgb="FF0070C0"/>
      <name val="AvantGarde Md BT"/>
      <family val="2"/>
    </font>
    <font>
      <b/>
      <sz val="12"/>
      <color rgb="FF0070C0"/>
      <name val="AvantGarde Md BT"/>
      <family val="2"/>
    </font>
    <font>
      <b/>
      <sz val="20"/>
      <color rgb="FF58C5C7"/>
      <name val="AvantGarde Md BT"/>
      <family val="2"/>
    </font>
    <font>
      <b/>
      <sz val="10"/>
      <color theme="0"/>
      <name val="AvantGarde Md BT"/>
      <family val="2"/>
    </font>
    <font>
      <b/>
      <sz val="16"/>
      <color theme="0"/>
      <name val="AvantGarde Md BT"/>
      <family val="2"/>
    </font>
    <font>
      <b/>
      <sz val="12"/>
      <color rgb="FF001F5B"/>
      <name val="AvantGarde Md BT"/>
      <family val="2"/>
    </font>
    <font>
      <b/>
      <sz val="10"/>
      <color rgb="FF001F5B"/>
      <name val="AvantGarde Md BT"/>
      <family val="2"/>
    </font>
    <font>
      <sz val="12"/>
      <color theme="1"/>
      <name val="AvantGarde Md BT"/>
      <family val="2"/>
    </font>
    <font>
      <b/>
      <sz val="24"/>
      <color rgb="FF58C5C7"/>
      <name val="AvantGarde Md BT"/>
      <family val="2"/>
    </font>
    <font>
      <sz val="10"/>
      <color rgb="FF001F5B"/>
      <name val="AvantGarde Md BT"/>
      <family val="2"/>
    </font>
    <font>
      <sz val="11"/>
      <color rgb="FF001F5B"/>
      <name val="AvantGarde Md BT"/>
      <family val="2"/>
    </font>
    <font>
      <b/>
      <sz val="18"/>
      <color rgb="FF001F5B"/>
      <name val="AvantGarde Md BT"/>
      <family val="2"/>
    </font>
    <font>
      <sz val="12"/>
      <color rgb="FF001F5B"/>
      <name val="AvantGarde Md BT"/>
      <family val="2"/>
    </font>
    <font>
      <u val="single"/>
      <sz val="11"/>
      <color rgb="FF001F5B"/>
      <name val="AvantGarde Md BT"/>
      <family val="2"/>
    </font>
    <font>
      <b/>
      <sz val="36"/>
      <color rgb="FF001F5B"/>
      <name val="AvantGarde Md BT"/>
      <family val="2"/>
    </font>
    <font>
      <b/>
      <sz val="11"/>
      <color rgb="FF001F5B"/>
      <name val="AvantGarde Md BT"/>
      <family val="2"/>
    </font>
    <font>
      <b/>
      <sz val="8"/>
      <color rgb="FF001F5B"/>
      <name val="AvantGarde Md BT"/>
      <family val="2"/>
    </font>
    <font>
      <b/>
      <sz val="20"/>
      <color theme="0"/>
      <name val="AvantGarde Md BT"/>
      <family val="2"/>
    </font>
    <font>
      <b/>
      <i/>
      <sz val="10"/>
      <color theme="0"/>
      <name val="AvantGarde Md BT"/>
      <family val="2"/>
    </font>
    <font>
      <b/>
      <sz val="10"/>
      <color rgb="FF58C5C7"/>
      <name val="AvantGarde Md BT"/>
      <family val="2"/>
    </font>
    <font>
      <b/>
      <i/>
      <sz val="10"/>
      <color rgb="FF58C5C7"/>
      <name val="AvantGarde Md BT"/>
      <family val="2"/>
    </font>
    <font>
      <sz val="16"/>
      <color rgb="FF58C5C7"/>
      <name val="Wingdings"/>
      <family val="0"/>
    </font>
    <font>
      <b/>
      <sz val="13"/>
      <color rgb="FF001F5B"/>
      <name val="AvantGarde Md BT"/>
      <family val="2"/>
    </font>
    <font>
      <b/>
      <sz val="16"/>
      <color rgb="FF001F5B"/>
      <name val="AvantGarde Md BT"/>
      <family val="2"/>
    </font>
    <font>
      <b/>
      <sz val="26"/>
      <color theme="0"/>
      <name val="AvantGarde Md BT"/>
      <family val="2"/>
    </font>
    <font>
      <sz val="16"/>
      <color theme="0"/>
      <name val="AvantGarde Md BT"/>
      <family val="2"/>
    </font>
    <font>
      <b/>
      <sz val="26"/>
      <color rgb="FF58C5C7"/>
      <name val="AvantGarde Md BT"/>
      <family val="2"/>
    </font>
    <font>
      <b/>
      <sz val="18"/>
      <color theme="0"/>
      <name val="AvantGarde Md BT"/>
      <family val="2"/>
    </font>
    <font>
      <sz val="18"/>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92D050"/>
        <bgColor indexed="64"/>
      </patternFill>
    </fill>
    <fill>
      <patternFill patternType="solid">
        <fgColor rgb="FF58C5C7"/>
        <bgColor indexed="64"/>
      </patternFill>
    </fill>
    <fill>
      <patternFill patternType="solid">
        <fgColor rgb="FF001F5B"/>
        <bgColor indexed="64"/>
      </patternFill>
    </fill>
    <fill>
      <patternFill patternType="solid">
        <fgColor theme="2" tint="-0.09994000196456909"/>
        <bgColor indexed="64"/>
      </patternFill>
    </fill>
    <fill>
      <patternFill patternType="solid">
        <fgColor theme="0"/>
        <bgColor indexed="64"/>
      </patternFill>
    </fill>
    <fill>
      <patternFill patternType="solid">
        <fgColor theme="0"/>
        <bgColor indexed="64"/>
      </patternFill>
    </fill>
  </fills>
  <borders count="1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color theme="0" tint="-0.3499799966812134"/>
      </left>
      <right style="dotted">
        <color theme="0" tint="-0.3499799966812134"/>
      </right>
      <top style="dotted">
        <color theme="0" tint="-0.3499799966812134"/>
      </top>
      <bottom style="dotted">
        <color theme="0" tint="-0.3499799966812134"/>
      </bottom>
    </border>
    <border>
      <left style="dotted">
        <color theme="0" tint="-0.24993999302387238"/>
      </left>
      <right/>
      <top style="dotted">
        <color theme="0" tint="-0.24993999302387238"/>
      </top>
      <bottom style="dotted">
        <color theme="0" tint="-0.24993999302387238"/>
      </bottom>
    </border>
    <border>
      <left/>
      <right/>
      <top style="dotted">
        <color theme="0" tint="-0.24993999302387238"/>
      </top>
      <bottom style="dotted">
        <color theme="0" tint="-0.24993999302387238"/>
      </bottom>
    </border>
    <border>
      <left/>
      <right style="dotted">
        <color theme="0" tint="-0.24993999302387238"/>
      </right>
      <top style="dotted">
        <color theme="0" tint="-0.24993999302387238"/>
      </top>
      <bottom style="dotted">
        <color theme="0" tint="-0.24993999302387238"/>
      </bottom>
    </border>
    <border>
      <left style="dotted">
        <color theme="0" tint="-0.24993999302387238"/>
      </left>
      <right style="dotted">
        <color theme="0" tint="-0.24993999302387238"/>
      </right>
      <top style="dotted">
        <color theme="0" tint="-0.24993999302387238"/>
      </top>
      <bottom style="dotted">
        <color theme="0" tint="-0.24993999302387238"/>
      </bottom>
    </border>
    <border>
      <left style="thin">
        <color rgb="FF58C5C7"/>
      </left>
      <right style="thin">
        <color rgb="FF58C5C7"/>
      </right>
      <top style="thin">
        <color rgb="FF58C5C7"/>
      </top>
      <bottom style="thin">
        <color rgb="FF58C5C7"/>
      </bottom>
    </border>
    <border>
      <left style="thin">
        <color rgb="FF58C5C7"/>
      </left>
      <right style="thin">
        <color rgb="FF001F5B"/>
      </right>
      <top style="thin">
        <color rgb="FF58C5C7"/>
      </top>
      <bottom style="thin">
        <color rgb="FF001F5B"/>
      </bottom>
    </border>
    <border>
      <left style="thin">
        <color rgb="FF001F5B"/>
      </left>
      <right style="thin">
        <color rgb="FF58C5C7"/>
      </right>
      <top style="thin">
        <color rgb="FF58C5C7"/>
      </top>
      <bottom style="thin">
        <color rgb="FF001F5B"/>
      </bottom>
    </border>
    <border>
      <left style="thin">
        <color rgb="FF001F5B"/>
      </left>
      <right style="thin">
        <color rgb="FF58C5C7"/>
      </right>
      <top style="thin">
        <color rgb="FF001F5B"/>
      </top>
      <bottom style="thin">
        <color rgb="FF58C5C7"/>
      </bottom>
    </border>
    <border>
      <left style="thin">
        <color rgb="FF58C5C7"/>
      </left>
      <right style="thin">
        <color rgb="FF58C5C7"/>
      </right>
      <top style="thin">
        <color rgb="FF58C5C7"/>
      </top>
      <bottom/>
    </border>
    <border>
      <left style="thin">
        <color rgb="FF58C5C7"/>
      </left>
      <right style="thin">
        <color rgb="FF58C5C7"/>
      </right>
      <top style="thin">
        <color rgb="FF001F5B"/>
      </top>
      <bottom style="thin">
        <color rgb="FF58C5C7"/>
      </bottom>
    </border>
    <border>
      <left style="thin">
        <color rgb="FF58C5C7"/>
      </left>
      <right style="thin">
        <color rgb="FF58C5C7"/>
      </right>
      <top style="thin">
        <color rgb="FF001F5B"/>
      </top>
      <bottom/>
    </border>
    <border>
      <left style="thin">
        <color rgb="FF58C5C7"/>
      </left>
      <right style="thin">
        <color rgb="FF001F5B"/>
      </right>
      <top style="thin">
        <color rgb="FF001F5B"/>
      </top>
      <bottom/>
    </border>
    <border>
      <left style="thin">
        <color rgb="FF001F5B"/>
      </left>
      <right style="thin">
        <color rgb="FF58C5C7"/>
      </right>
      <top style="thin">
        <color rgb="FF001F5B"/>
      </top>
      <bottom/>
    </border>
    <border>
      <left style="thin">
        <color rgb="FF58C5C7"/>
      </left>
      <right style="thin">
        <color rgb="FF001F5B"/>
      </right>
      <top style="thin">
        <color rgb="FF001F5B"/>
      </top>
      <bottom style="thin">
        <color rgb="FF58C5C7"/>
      </bottom>
    </border>
    <border>
      <left style="thin">
        <color rgb="FF58C5C7"/>
      </left>
      <right/>
      <top/>
      <bottom/>
    </border>
    <border>
      <left/>
      <right style="thin">
        <color rgb="FF58C5C7"/>
      </right>
      <top/>
      <bottom/>
    </border>
    <border>
      <left/>
      <right style="thin">
        <color rgb="FF001F5B"/>
      </right>
      <top style="thin">
        <color rgb="FF001F5B"/>
      </top>
      <bottom/>
    </border>
    <border>
      <left/>
      <right style="thin">
        <color rgb="FF001F5B"/>
      </right>
      <top/>
      <bottom/>
    </border>
    <border>
      <left/>
      <right style="thin">
        <color rgb="FF001F5B"/>
      </right>
      <top/>
      <bottom style="thin">
        <color rgb="FF001F5B"/>
      </bottom>
    </border>
    <border>
      <left/>
      <right style="thin">
        <color rgb="FF58C5C7"/>
      </right>
      <top/>
      <bottom style="thin">
        <color rgb="FF58C5C7"/>
      </bottom>
    </border>
    <border>
      <left style="thin">
        <color rgb="FF58C5C7"/>
      </left>
      <right style="thin">
        <color rgb="FF58C5C7"/>
      </right>
      <top/>
      <bottom/>
    </border>
    <border>
      <left style="thin">
        <color rgb="FF58C5C7"/>
      </left>
      <right/>
      <top/>
      <bottom style="thin">
        <color rgb="FF58C5C7"/>
      </bottom>
    </border>
    <border>
      <left style="thin">
        <color rgb="FF58C5C7"/>
      </left>
      <right style="thin">
        <color rgb="FF58C5C7"/>
      </right>
      <top style="thin">
        <color rgb="FF58C5C7"/>
      </top>
      <bottom style="hair">
        <color theme="0"/>
      </bottom>
    </border>
    <border>
      <left style="thin">
        <color rgb="FF58C5C7"/>
      </left>
      <right/>
      <top style="thin">
        <color rgb="FF58C5C7"/>
      </top>
      <bottom style="hair">
        <color theme="0"/>
      </bottom>
    </border>
    <border>
      <left style="thin">
        <color rgb="FF58C5C7"/>
      </left>
      <right style="thin">
        <color rgb="FF58C5C7"/>
      </right>
      <top style="hair">
        <color theme="0"/>
      </top>
      <bottom style="hair">
        <color theme="0"/>
      </bottom>
    </border>
    <border>
      <left style="thin">
        <color rgb="FF58C5C7"/>
      </left>
      <right/>
      <top style="hair">
        <color theme="0"/>
      </top>
      <bottom style="hair">
        <color theme="0"/>
      </bottom>
    </border>
    <border>
      <left style="thin">
        <color rgb="FF58C5C7"/>
      </left>
      <right style="thin">
        <color rgb="FF58C5C7"/>
      </right>
      <top style="hair">
        <color theme="0"/>
      </top>
      <bottom style="thin">
        <color rgb="FF58C5C7"/>
      </bottom>
    </border>
    <border>
      <left style="thin">
        <color rgb="FF58C5C7"/>
      </left>
      <right/>
      <top style="hair">
        <color theme="0"/>
      </top>
      <bottom style="thin">
        <color rgb="FF58C5C7"/>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top/>
      <bottom style="thin">
        <color theme="0"/>
      </bottom>
    </border>
    <border>
      <left style="thin">
        <color theme="0"/>
      </left>
      <right/>
      <top style="thin">
        <color theme="0"/>
      </top>
      <bottom style="thin">
        <color theme="0"/>
      </bottom>
    </border>
    <border>
      <left/>
      <right style="thin">
        <color theme="0"/>
      </right>
      <top/>
      <bottom style="thin">
        <color theme="0"/>
      </bottom>
    </border>
    <border>
      <left/>
      <right style="thin">
        <color theme="0"/>
      </right>
      <top style="thin">
        <color theme="0"/>
      </top>
      <bottom/>
    </border>
    <border>
      <left/>
      <right style="thin">
        <color rgb="FF58C5C7"/>
      </right>
      <top style="medium">
        <color theme="0"/>
      </top>
      <bottom/>
    </border>
    <border>
      <left style="thin">
        <color rgb="FF58C5C7"/>
      </left>
      <right style="thin">
        <color rgb="FF58C5C7"/>
      </right>
      <top style="medium">
        <color theme="0"/>
      </top>
      <bottom/>
    </border>
    <border>
      <left style="thin">
        <color rgb="FF58C5C7"/>
      </left>
      <right/>
      <top style="medium">
        <color theme="0"/>
      </top>
      <bottom/>
    </border>
    <border>
      <left/>
      <right style="medium">
        <color theme="0"/>
      </right>
      <top style="medium">
        <color theme="0"/>
      </top>
      <bottom/>
    </border>
    <border>
      <left/>
      <right style="medium">
        <color theme="0"/>
      </right>
      <top/>
      <bottom/>
    </border>
    <border>
      <left/>
      <right style="medium">
        <color theme="0"/>
      </right>
      <top/>
      <bottom style="thin">
        <color rgb="FF58C5C7"/>
      </bottom>
    </border>
    <border>
      <left style="medium">
        <color theme="0"/>
      </left>
      <right/>
      <top/>
      <bottom/>
    </border>
    <border>
      <left style="medium">
        <color theme="0"/>
      </left>
      <right/>
      <top/>
      <bottom style="medium">
        <color theme="0"/>
      </bottom>
    </border>
    <border>
      <left/>
      <right style="thin">
        <color rgb="FF58C5C7"/>
      </right>
      <top/>
      <bottom style="medium">
        <color theme="0"/>
      </bottom>
    </border>
    <border>
      <left style="thin">
        <color rgb="FF58C5C7"/>
      </left>
      <right style="thin">
        <color rgb="FF58C5C7"/>
      </right>
      <top/>
      <bottom style="medium">
        <color theme="0"/>
      </bottom>
    </border>
    <border>
      <left style="thin">
        <color rgb="FF58C5C7"/>
      </left>
      <right/>
      <top style="thin">
        <color rgb="FF58C5C7"/>
      </top>
      <bottom style="medium">
        <color theme="0"/>
      </bottom>
    </border>
    <border>
      <left/>
      <right style="medium">
        <color theme="0"/>
      </right>
      <top style="thin">
        <color rgb="FF58C5C7"/>
      </top>
      <bottom style="medium">
        <color theme="0"/>
      </bottom>
    </border>
    <border>
      <left/>
      <right/>
      <top style="medium"/>
      <bottom/>
    </border>
    <border>
      <left/>
      <right/>
      <top/>
      <bottom style="medium"/>
    </border>
    <border>
      <left style="medium">
        <color rgb="FF001F5B"/>
      </left>
      <right/>
      <top style="medium">
        <color rgb="FF001F5B"/>
      </top>
      <bottom/>
    </border>
    <border>
      <left/>
      <right/>
      <top style="medium">
        <color rgb="FF001F5B"/>
      </top>
      <bottom/>
    </border>
    <border>
      <left/>
      <right style="medium">
        <color rgb="FF001F5B"/>
      </right>
      <top style="medium">
        <color rgb="FF001F5B"/>
      </top>
      <bottom/>
    </border>
    <border>
      <left style="medium">
        <color rgb="FF001F5B"/>
      </left>
      <right/>
      <top/>
      <bottom/>
    </border>
    <border>
      <left/>
      <right style="medium">
        <color rgb="FF001F5B"/>
      </right>
      <top/>
      <bottom/>
    </border>
    <border>
      <left style="medium">
        <color rgb="FF001F5B"/>
      </left>
      <right/>
      <top/>
      <bottom style="medium">
        <color rgb="FF001F5B"/>
      </bottom>
    </border>
    <border>
      <left/>
      <right/>
      <top/>
      <bottom style="medium">
        <color rgb="FF001F5B"/>
      </bottom>
    </border>
    <border>
      <left/>
      <right style="medium">
        <color rgb="FF001F5B"/>
      </right>
      <top/>
      <bottom style="medium">
        <color rgb="FF001F5B"/>
      </bottom>
    </border>
    <border>
      <left style="thin">
        <color theme="0"/>
      </left>
      <right/>
      <top style="thin">
        <color theme="0"/>
      </top>
      <bottom/>
    </border>
    <border>
      <left style="thin">
        <color theme="0"/>
      </left>
      <right style="thin">
        <color theme="0"/>
      </right>
      <top/>
      <bottom/>
    </border>
    <border>
      <left style="thin">
        <color theme="0"/>
      </left>
      <right style="thin">
        <color theme="0"/>
      </right>
      <top style="medium"/>
      <bottom/>
    </border>
    <border>
      <left/>
      <right/>
      <top style="thin">
        <color theme="0"/>
      </top>
      <bottom style="thin">
        <color theme="0"/>
      </bottom>
    </border>
    <border>
      <left/>
      <right style="thin">
        <color theme="0"/>
      </right>
      <top/>
      <bottom/>
    </border>
    <border>
      <left style="thin">
        <color theme="0"/>
      </left>
      <right/>
      <top/>
      <bottom/>
    </border>
    <border>
      <left/>
      <right/>
      <top style="medium">
        <color theme="0"/>
      </top>
      <bottom style="thin">
        <color theme="0"/>
      </bottom>
    </border>
    <border>
      <left style="thin">
        <color theme="0"/>
      </left>
      <right style="thin">
        <color theme="0"/>
      </right>
      <top style="medium">
        <color rgb="FF001F5B"/>
      </top>
      <bottom style="thin">
        <color theme="0"/>
      </bottom>
    </border>
    <border>
      <left style="thin">
        <color theme="0"/>
      </left>
      <right style="thin">
        <color theme="0"/>
      </right>
      <top style="thin">
        <color theme="0"/>
      </top>
      <bottom style="medium">
        <color rgb="FF001F5B"/>
      </bottom>
    </border>
    <border>
      <left style="medium">
        <color rgb="FF58C5C7"/>
      </left>
      <right style="thin">
        <color theme="0"/>
      </right>
      <top style="thin">
        <color theme="0"/>
      </top>
      <bottom/>
    </border>
    <border>
      <left style="medium">
        <color rgb="FF58C5C7"/>
      </left>
      <right style="thin">
        <color theme="0"/>
      </right>
      <top style="thin">
        <color theme="0"/>
      </top>
      <bottom style="thin">
        <color theme="0"/>
      </bottom>
    </border>
    <border>
      <left style="thin">
        <color theme="0"/>
      </left>
      <right style="thin">
        <color theme="0"/>
      </right>
      <top style="medium">
        <color rgb="FF58C5C7"/>
      </top>
      <bottom style="medium">
        <color rgb="FF58C5C7"/>
      </bottom>
    </border>
    <border>
      <left style="thin">
        <color theme="0"/>
      </left>
      <right style="medium">
        <color rgb="FF58C5C7"/>
      </right>
      <top/>
      <bottom/>
    </border>
    <border>
      <left style="thin">
        <color theme="0"/>
      </left>
      <right style="medium">
        <color rgb="FF58C5C7"/>
      </right>
      <top style="thin">
        <color theme="0"/>
      </top>
      <bottom/>
    </border>
    <border>
      <left style="thin">
        <color theme="0"/>
      </left>
      <right style="medium">
        <color rgb="FF58C5C7"/>
      </right>
      <top style="thin">
        <color theme="0"/>
      </top>
      <bottom style="thin">
        <color theme="0"/>
      </bottom>
    </border>
    <border>
      <left/>
      <right style="medium">
        <color rgb="FF58C5C7"/>
      </right>
      <top style="thin">
        <color theme="0"/>
      </top>
      <bottom style="thin">
        <color theme="0"/>
      </bottom>
    </border>
    <border>
      <left style="thin">
        <color theme="0"/>
      </left>
      <right style="medium">
        <color rgb="FF58C5C7"/>
      </right>
      <top style="thin">
        <color theme="0"/>
      </top>
      <bottom style="medium">
        <color rgb="FF58C5C7"/>
      </bottom>
    </border>
    <border>
      <left style="medium">
        <color rgb="FF58C5C7"/>
      </left>
      <right style="thin">
        <color theme="0"/>
      </right>
      <top/>
      <bottom style="thin">
        <color theme="0"/>
      </bottom>
    </border>
    <border>
      <left/>
      <right/>
      <top style="thin">
        <color rgb="FF001F5B"/>
      </top>
      <bottom/>
    </border>
    <border>
      <left/>
      <right style="medium">
        <color theme="0"/>
      </right>
      <top style="thin">
        <color rgb="FF001F5B"/>
      </top>
      <bottom/>
    </border>
    <border>
      <left style="thin">
        <color rgb="FF58C5C7"/>
      </left>
      <right style="thin">
        <color rgb="FF58C5C7"/>
      </right>
      <top/>
      <bottom style="thin">
        <color rgb="FF58C5C7"/>
      </bottom>
    </border>
    <border>
      <left style="thin">
        <color rgb="FF58C5C7"/>
      </left>
      <right style="thin">
        <color rgb="FF58C5C7"/>
      </right>
      <top style="thin">
        <color rgb="FF58C5C7"/>
      </top>
      <bottom style="thick">
        <color rgb="FF58C5C7"/>
      </bottom>
    </border>
    <border>
      <left style="thin">
        <color rgb="FF58C5C7"/>
      </left>
      <right style="thin">
        <color theme="0"/>
      </right>
      <top style="thin">
        <color theme="0"/>
      </top>
      <bottom style="medium">
        <color rgb="FF58C5C7"/>
      </bottom>
    </border>
    <border>
      <left style="thin">
        <color rgb="FF58C5C7"/>
      </left>
      <right/>
      <top style="thin">
        <color rgb="FF58C5C7"/>
      </top>
      <bottom style="thick">
        <color rgb="FF58C5C7"/>
      </bottom>
    </border>
    <border>
      <left style="thin">
        <color rgb="FF58C5C7"/>
      </left>
      <right/>
      <top style="thin">
        <color rgb="FF58C5C7"/>
      </top>
      <bottom style="thin">
        <color rgb="FF58C5C7"/>
      </bottom>
    </border>
    <border>
      <left style="thin">
        <color rgb="FF58C5C7"/>
      </left>
      <right style="thin">
        <color theme="0"/>
      </right>
      <top style="thin">
        <color theme="0"/>
      </top>
      <bottom style="thin">
        <color theme="0"/>
      </bottom>
    </border>
    <border>
      <left/>
      <right/>
      <top style="thin">
        <color theme="0"/>
      </top>
      <bottom/>
    </border>
    <border>
      <left style="thin">
        <color rgb="FF58C5C7"/>
      </left>
      <right/>
      <top style="thin">
        <color theme="0"/>
      </top>
      <bottom style="thin">
        <color rgb="FF58C5C7"/>
      </bottom>
    </border>
    <border>
      <left style="thin">
        <color rgb="FF58C5C7"/>
      </left>
      <right style="thin">
        <color rgb="FF58C5C7"/>
      </right>
      <top style="thin">
        <color theme="0"/>
      </top>
      <bottom style="thin">
        <color theme="0"/>
      </bottom>
    </border>
    <border>
      <left/>
      <right/>
      <top style="medium">
        <color rgb="FF58C5C7"/>
      </top>
      <bottom style="thin">
        <color theme="0"/>
      </bottom>
    </border>
    <border>
      <left style="thin">
        <color rgb="FF58C5C7"/>
      </left>
      <right style="thin">
        <color rgb="FF58C5C7"/>
      </right>
      <top style="thin">
        <color theme="0"/>
      </top>
      <bottom style="thin">
        <color rgb="FF58C5C7"/>
      </bottom>
    </border>
    <border>
      <left style="thin">
        <color rgb="FF58C5C7"/>
      </left>
      <right/>
      <top style="medium">
        <color rgb="FF58C5C7"/>
      </top>
      <bottom style="thin">
        <color theme="0"/>
      </bottom>
    </border>
    <border>
      <left style="thin">
        <color theme="0"/>
      </left>
      <right style="thin">
        <color theme="0"/>
      </right>
      <top style="thin">
        <color theme="0"/>
      </top>
      <bottom style="thin">
        <color rgb="FF58C5C7"/>
      </bottom>
    </border>
    <border>
      <left style="medium">
        <color rgb="FF58C5C7"/>
      </left>
      <right/>
      <top style="medium">
        <color rgb="FF58C5C7"/>
      </top>
      <bottom style="medium">
        <color rgb="FF58C5C7"/>
      </bottom>
    </border>
    <border>
      <left/>
      <right/>
      <top style="medium">
        <color rgb="FF58C5C7"/>
      </top>
      <bottom style="medium">
        <color rgb="FF58C5C7"/>
      </bottom>
    </border>
    <border>
      <left/>
      <right style="medium">
        <color rgb="FF58C5C7"/>
      </right>
      <top style="medium">
        <color rgb="FF58C5C7"/>
      </top>
      <bottom style="medium">
        <color rgb="FF58C5C7"/>
      </bottom>
    </border>
    <border>
      <left style="medium">
        <color rgb="FF001F5B"/>
      </left>
      <right/>
      <top style="medium">
        <color rgb="FF58C5C7"/>
      </top>
      <bottom style="medium">
        <color rgb="FF58C5C7"/>
      </bottom>
    </border>
    <border>
      <left style="thin">
        <color rgb="FF001F5B"/>
      </left>
      <right/>
      <top style="medium">
        <color rgb="FF001F5B"/>
      </top>
      <bottom/>
    </border>
    <border>
      <left style="medium">
        <color rgb="FF001F5B"/>
      </left>
      <right style="thin">
        <color rgb="FF001F5B"/>
      </right>
      <top style="medium">
        <color rgb="FF001F5B"/>
      </top>
      <bottom/>
    </border>
    <border>
      <left/>
      <right style="thin">
        <color rgb="FF58C5C7"/>
      </right>
      <top style="thin">
        <color rgb="FF58C5C7"/>
      </top>
      <bottom style="thin">
        <color rgb="FF58C5C7"/>
      </bottom>
    </border>
    <border>
      <left style="medium">
        <color rgb="FF58C5C7"/>
      </left>
      <right style="thin">
        <color theme="0"/>
      </right>
      <top style="medium">
        <color rgb="FF58C5C7"/>
      </top>
      <bottom style="thin">
        <color rgb="FF58C5C7"/>
      </bottom>
    </border>
    <border>
      <left/>
      <right style="thin">
        <color rgb="FF58C5C7"/>
      </right>
      <top style="medium">
        <color rgb="FF58C5C7"/>
      </top>
      <bottom style="thin">
        <color rgb="FF58C5C7"/>
      </bottom>
    </border>
    <border>
      <left style="thin">
        <color rgb="FF58C5C7"/>
      </left>
      <right style="medium">
        <color rgb="FF58C5C7"/>
      </right>
      <top style="medium">
        <color rgb="FF58C5C7"/>
      </top>
      <bottom style="thin">
        <color rgb="FF58C5C7"/>
      </bottom>
    </border>
    <border>
      <left style="medium">
        <color rgb="FF58C5C7"/>
      </left>
      <right style="thin">
        <color theme="0"/>
      </right>
      <top style="thin">
        <color rgb="FF58C5C7"/>
      </top>
      <bottom style="thin">
        <color rgb="FF58C5C7"/>
      </bottom>
    </border>
    <border>
      <left style="thin">
        <color rgb="FF58C5C7"/>
      </left>
      <right style="medium">
        <color rgb="FF58C5C7"/>
      </right>
      <top style="thin">
        <color rgb="FF58C5C7"/>
      </top>
      <bottom style="thin">
        <color rgb="FF58C5C7"/>
      </bottom>
    </border>
    <border>
      <left style="medium">
        <color rgb="FF58C5C7"/>
      </left>
      <right style="thin">
        <color theme="0"/>
      </right>
      <top style="thin">
        <color rgb="FF58C5C7"/>
      </top>
      <bottom style="medium">
        <color rgb="FF58C5C7"/>
      </bottom>
    </border>
    <border>
      <left/>
      <right style="thin">
        <color rgb="FF58C5C7"/>
      </right>
      <top style="thin">
        <color rgb="FF58C5C7"/>
      </top>
      <bottom style="medium">
        <color rgb="FF58C5C7"/>
      </bottom>
    </border>
    <border>
      <left style="thin">
        <color rgb="FF58C5C7"/>
      </left>
      <right style="medium">
        <color rgb="FF58C5C7"/>
      </right>
      <top style="thin">
        <color rgb="FF58C5C7"/>
      </top>
      <bottom style="medium">
        <color rgb="FF58C5C7"/>
      </bottom>
    </border>
    <border>
      <left style="medium">
        <color theme="0"/>
      </left>
      <right/>
      <top style="medium">
        <color theme="0"/>
      </top>
      <bottom/>
    </border>
    <border>
      <left style="medium">
        <color theme="0"/>
      </left>
      <right/>
      <top/>
      <bottom style="thin">
        <color rgb="FF58C5C7"/>
      </bottom>
    </border>
    <border>
      <left style="thin">
        <color rgb="FF001F5B"/>
      </left>
      <right/>
      <top/>
      <bottom/>
    </border>
    <border>
      <left style="thin">
        <color rgb="FF001F5B"/>
      </left>
      <right/>
      <top/>
      <bottom style="thin">
        <color rgb="FF001F5B"/>
      </bottom>
    </border>
    <border>
      <left style="medium">
        <color theme="0"/>
      </left>
      <right/>
      <top style="thin">
        <color rgb="FF001F5B"/>
      </top>
      <bottom/>
    </border>
    <border>
      <left style="medium">
        <color theme="0"/>
      </left>
      <right/>
      <top/>
      <bottom style="thin">
        <color rgb="FF001F5B"/>
      </bottom>
    </border>
    <border>
      <left/>
      <right style="medium">
        <color theme="0"/>
      </right>
      <top/>
      <bottom style="thin">
        <color rgb="FF001F5B"/>
      </bottom>
    </border>
    <border>
      <left style="thin">
        <color theme="0"/>
      </left>
      <right style="medium">
        <color theme="0"/>
      </right>
      <top style="thin">
        <color theme="0"/>
      </top>
      <bottom/>
    </border>
    <border>
      <left style="thin">
        <color theme="0"/>
      </left>
      <right style="medium">
        <color theme="0"/>
      </right>
      <top/>
      <bottom/>
    </border>
    <border>
      <left style="thin">
        <color theme="0"/>
      </left>
      <right style="medium">
        <color theme="0"/>
      </right>
      <top/>
      <bottom style="thin">
        <color theme="0"/>
      </bottom>
    </border>
    <border>
      <left style="thin">
        <color rgb="FF001F5B"/>
      </left>
      <right style="thin">
        <color rgb="FF001F5B"/>
      </right>
      <top style="thin">
        <color rgb="FF001F5B"/>
      </top>
      <bottom/>
    </border>
    <border>
      <left style="thin">
        <color rgb="FF001F5B"/>
      </left>
      <right style="thin">
        <color rgb="FF001F5B"/>
      </right>
      <top/>
      <bottom/>
    </border>
    <border>
      <left style="thin">
        <color rgb="FF001F5B"/>
      </left>
      <right style="thin">
        <color rgb="FF001F5B"/>
      </right>
      <top/>
      <bottom style="thin">
        <color rgb="FF001F5B"/>
      </bottom>
    </border>
    <border>
      <left style="medium">
        <color rgb="FF58C5C7"/>
      </left>
      <right style="thin">
        <color theme="0"/>
      </right>
      <top/>
      <bottom style="medium">
        <color rgb="FF58C5C7"/>
      </bottom>
    </border>
    <border>
      <left style="thin">
        <color theme="0"/>
      </left>
      <right style="thin">
        <color theme="0"/>
      </right>
      <top/>
      <bottom style="medium">
        <color rgb="FF58C5C7"/>
      </bottom>
    </border>
    <border>
      <left style="thin">
        <color theme="0"/>
      </left>
      <right style="medium">
        <color rgb="FF58C5C7"/>
      </right>
      <top/>
      <bottom style="medium">
        <color rgb="FF58C5C7"/>
      </bottom>
    </border>
    <border>
      <left style="thin">
        <color rgb="FF58C5C7"/>
      </left>
      <right/>
      <top style="thin">
        <color rgb="FF58C5C7"/>
      </top>
      <bottom/>
    </border>
    <border>
      <left/>
      <right/>
      <top style="thin">
        <color rgb="FF58C5C7"/>
      </top>
      <bottom/>
    </border>
    <border>
      <left/>
      <right style="thin">
        <color rgb="FF58C5C7"/>
      </right>
      <top style="thin">
        <color rgb="FF58C5C7"/>
      </top>
      <bottom/>
    </border>
    <border>
      <left/>
      <right/>
      <top/>
      <bottom style="thin">
        <color rgb="FF58C5C7"/>
      </bottom>
    </border>
    <border>
      <left style="medium">
        <color rgb="FF001F5B"/>
      </left>
      <right style="medium">
        <color rgb="FF001F5B"/>
      </right>
      <top style="medium">
        <color rgb="FF001F5B"/>
      </top>
      <bottom/>
    </border>
    <border>
      <left style="medium">
        <color rgb="FF001F5B"/>
      </left>
      <right style="medium">
        <color rgb="FF001F5B"/>
      </right>
      <top/>
      <bottom/>
    </border>
    <border>
      <left style="medium">
        <color rgb="FF001F5B"/>
      </left>
      <right style="medium">
        <color rgb="FF001F5B"/>
      </right>
      <top/>
      <bottom style="medium">
        <color rgb="FF001F5B"/>
      </bottom>
    </border>
    <border>
      <left/>
      <right style="medium">
        <color rgb="FF58C5C7"/>
      </right>
      <top style="medium">
        <color rgb="FF58C5C7"/>
      </top>
      <bottom/>
    </border>
    <border>
      <left/>
      <right style="medium">
        <color rgb="FF58C5C7"/>
      </right>
      <top/>
      <bottom/>
    </border>
    <border>
      <left/>
      <right style="medium">
        <color rgb="FF58C5C7"/>
      </right>
      <top/>
      <bottom style="medium">
        <color rgb="FF58C5C7"/>
      </bottom>
    </border>
    <border>
      <left style="medium">
        <color rgb="FF001F5B"/>
      </left>
      <right style="thin">
        <color theme="0"/>
      </right>
      <top style="medium">
        <color rgb="FF001F5B"/>
      </top>
      <bottom style="thin">
        <color theme="0"/>
      </bottom>
    </border>
    <border>
      <left style="thin">
        <color theme="0"/>
      </left>
      <right style="medium">
        <color rgb="FF001F5B"/>
      </right>
      <top style="medium">
        <color rgb="FF001F5B"/>
      </top>
      <bottom style="thin">
        <color theme="0"/>
      </bottom>
    </border>
    <border>
      <left style="medium">
        <color rgb="FF001F5B"/>
      </left>
      <right style="thin">
        <color theme="0"/>
      </right>
      <top style="thin">
        <color theme="0"/>
      </top>
      <bottom style="thin">
        <color theme="0"/>
      </bottom>
    </border>
    <border>
      <left style="thin">
        <color theme="0"/>
      </left>
      <right style="medium">
        <color rgb="FF001F5B"/>
      </right>
      <top style="thin">
        <color theme="0"/>
      </top>
      <bottom style="thin">
        <color theme="0"/>
      </bottom>
    </border>
    <border>
      <left style="medium">
        <color rgb="FF001F5B"/>
      </left>
      <right style="thin">
        <color theme="0"/>
      </right>
      <top style="thin">
        <color theme="0"/>
      </top>
      <bottom style="medium">
        <color rgb="FF001F5B"/>
      </bottom>
    </border>
    <border>
      <left style="thin">
        <color theme="0"/>
      </left>
      <right style="medium">
        <color rgb="FF001F5B"/>
      </right>
      <top style="thin">
        <color theme="0"/>
      </top>
      <bottom style="medium">
        <color rgb="FF001F5B"/>
      </bottom>
    </border>
    <border>
      <left style="thick">
        <color rgb="FF58C5C7"/>
      </left>
      <right style="thick">
        <color rgb="FF58C5C7"/>
      </right>
      <top style="thin">
        <color rgb="FF58C5C7"/>
      </top>
      <bottom style="thin">
        <color rgb="FF58C5C7"/>
      </bottom>
    </border>
    <border>
      <left style="thick">
        <color rgb="FF58C5C7"/>
      </left>
      <right style="thin">
        <color rgb="FF58C5C7"/>
      </right>
      <top style="thin">
        <color rgb="FF58C5C7"/>
      </top>
      <bottom style="thin">
        <color rgb="FF58C5C7"/>
      </bottom>
    </border>
    <border>
      <left/>
      <right style="thick">
        <color rgb="FF58C5C7"/>
      </right>
      <top/>
      <bottom style="thin">
        <color rgb="FF58C5C7"/>
      </bottom>
    </border>
    <border>
      <left style="thick">
        <color rgb="FF58C5C7"/>
      </left>
      <right style="thin">
        <color rgb="FF58C5C7"/>
      </right>
      <top/>
      <bottom style="thin">
        <color rgb="FF58C5C7"/>
      </bottom>
    </border>
    <border>
      <left style="thick">
        <color rgb="FF58C5C7"/>
      </left>
      <right/>
      <top style="thin">
        <color rgb="FF58C5C7"/>
      </top>
      <bottom style="thin">
        <color rgb="FF58C5C7"/>
      </bottom>
    </border>
    <border>
      <left style="thick">
        <color rgb="FF58C5C7"/>
      </left>
      <right style="thick">
        <color rgb="FF58C5C7"/>
      </right>
      <top/>
      <bottom/>
    </border>
    <border>
      <left style="thick">
        <color rgb="FF58C5C7"/>
      </left>
      <right/>
      <top/>
      <bottom/>
    </border>
    <border>
      <left style="thin">
        <color rgb="FF58C5C7"/>
      </left>
      <right/>
      <top style="medium">
        <color rgb="FF58C5C7"/>
      </top>
      <bottom/>
    </border>
    <border>
      <left/>
      <right/>
      <top style="medium">
        <color rgb="FF58C5C7"/>
      </top>
      <bottom/>
    </border>
    <border>
      <left/>
      <right style="thin">
        <color theme="0"/>
      </right>
      <top style="medium">
        <color rgb="FF58C5C7"/>
      </top>
      <bottom/>
    </border>
    <border>
      <left/>
      <right style="thin">
        <color theme="0"/>
      </right>
      <top/>
      <bottom style="thin">
        <color rgb="FF58C5C7"/>
      </bottom>
    </border>
    <border>
      <left style="medium">
        <color rgb="FF58C5C7"/>
      </left>
      <right/>
      <top style="medium">
        <color rgb="FF58C5C7"/>
      </top>
      <bottom/>
    </border>
    <border>
      <left/>
      <right style="thin">
        <color rgb="FF58C5C7"/>
      </right>
      <top style="medium">
        <color rgb="FF58C5C7"/>
      </top>
      <bottom/>
    </border>
    <border>
      <left style="medium">
        <color rgb="FF58C5C7"/>
      </left>
      <right/>
      <top/>
      <bottom/>
    </border>
    <border>
      <left style="medium">
        <color rgb="FF58C5C7"/>
      </left>
      <right/>
      <top/>
      <bottom style="thin">
        <color rgb="FF58C5C7"/>
      </bottom>
    </border>
    <border>
      <left style="thick">
        <color rgb="FF58C5C7"/>
      </left>
      <right style="thick">
        <color rgb="FF58C5C7"/>
      </right>
      <top style="thin">
        <color rgb="FF58C5C7"/>
      </top>
      <bottom/>
    </border>
    <border>
      <left style="thick">
        <color rgb="FF58C5C7"/>
      </left>
      <right/>
      <top style="thin">
        <color rgb="FF58C5C7"/>
      </top>
      <bottom/>
    </border>
    <border>
      <left style="thick">
        <color rgb="FF58C5C7"/>
      </left>
      <right style="thick">
        <color rgb="FF58C5C7"/>
      </right>
      <top style="thin">
        <color rgb="FF58C5C7"/>
      </top>
      <bottom style="thick">
        <color rgb="FF58C5C7"/>
      </bottom>
    </border>
    <border>
      <left style="thick">
        <color rgb="FF58C5C7"/>
      </left>
      <right/>
      <top style="thin">
        <color rgb="FF58C5C7"/>
      </top>
      <bottom style="thick">
        <color rgb="FF58C5C7"/>
      </bottom>
    </border>
    <border>
      <left style="thick">
        <color rgb="FF58C5C7"/>
      </left>
      <right style="thick">
        <color rgb="FF58C5C7"/>
      </right>
      <top style="thick">
        <color rgb="FF58C5C7"/>
      </top>
      <bottom style="thick">
        <color rgb="FF58C5C7"/>
      </bottom>
    </border>
    <border>
      <left style="thick">
        <color rgb="FF58C5C7"/>
      </left>
      <right/>
      <top style="thick">
        <color rgb="FF58C5C7"/>
      </top>
      <bottom style="thick">
        <color rgb="FF58C5C7"/>
      </bottom>
    </border>
    <border>
      <left style="thin">
        <color rgb="FF58C5C7"/>
      </left>
      <right style="thick">
        <color rgb="FF58C5C7"/>
      </right>
      <top/>
      <bottom style="thin">
        <color rgb="FF58C5C7"/>
      </bottom>
    </border>
    <border>
      <left style="thin">
        <color rgb="FF58C5C7"/>
      </left>
      <right style="thick">
        <color rgb="FF58C5C7"/>
      </right>
      <top style="thin">
        <color rgb="FF58C5C7"/>
      </top>
      <bottom style="thin">
        <color rgb="FF58C5C7"/>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0" fontId="94" fillId="0" borderId="3" applyNumberFormat="0" applyFill="0" applyAlignment="0" applyProtection="0"/>
    <xf numFmtId="0" fontId="95" fillId="28" borderId="0" applyNumberFormat="0" applyBorder="0" applyAlignment="0" applyProtection="0"/>
    <xf numFmtId="0" fontId="96" fillId="0" borderId="0" applyNumberFormat="0" applyFill="0" applyBorder="0" applyAlignment="0" applyProtection="0"/>
    <xf numFmtId="0" fontId="97"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8" fillId="0" borderId="4" applyNumberFormat="0" applyFill="0" applyAlignment="0" applyProtection="0"/>
    <xf numFmtId="0" fontId="99" fillId="0" borderId="5" applyNumberFormat="0" applyFill="0" applyAlignment="0" applyProtection="0"/>
    <xf numFmtId="0" fontId="100" fillId="0" borderId="6" applyNumberFormat="0" applyFill="0" applyAlignment="0" applyProtection="0"/>
    <xf numFmtId="0" fontId="100" fillId="0" borderId="0" applyNumberFormat="0" applyFill="0" applyBorder="0" applyAlignment="0" applyProtection="0"/>
    <xf numFmtId="0" fontId="101" fillId="30" borderId="0" applyNumberFormat="0" applyBorder="0" applyAlignment="0" applyProtection="0"/>
    <xf numFmtId="0" fontId="4" fillId="0" borderId="0">
      <alignment/>
      <protection/>
    </xf>
    <xf numFmtId="0" fontId="0" fillId="31" borderId="7" applyNumberFormat="0" applyFont="0" applyAlignment="0" applyProtection="0"/>
    <xf numFmtId="0" fontId="102" fillId="32" borderId="0" applyNumberFormat="0" applyBorder="0" applyAlignment="0" applyProtection="0"/>
    <xf numFmtId="9" fontId="4" fillId="0" borderId="0" applyFont="0" applyFill="0" applyBorder="0" applyAlignment="0" applyProtection="0"/>
    <xf numFmtId="9" fontId="0" fillId="0" borderId="0" applyFont="0" applyFill="0" applyBorder="0" applyAlignment="0" applyProtection="0"/>
    <xf numFmtId="0" fontId="4" fillId="0" borderId="0">
      <alignment/>
      <protection/>
    </xf>
    <xf numFmtId="0" fontId="103" fillId="0" borderId="0" applyNumberFormat="0" applyFill="0" applyBorder="0" applyAlignment="0" applyProtection="0"/>
    <xf numFmtId="0" fontId="104" fillId="0" borderId="8" applyNumberFormat="0" applyFill="0" applyAlignment="0" applyProtection="0"/>
    <xf numFmtId="0" fontId="105"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cellStyleXfs>
  <cellXfs count="443">
    <xf numFmtId="0" fontId="0" fillId="0" borderId="0" xfId="0" applyFont="1" applyAlignment="1">
      <alignment/>
    </xf>
    <xf numFmtId="0" fontId="3" fillId="0" borderId="0" xfId="57" applyFont="1">
      <alignment/>
      <protection/>
    </xf>
    <xf numFmtId="0" fontId="8" fillId="0" borderId="0" xfId="57" applyFont="1">
      <alignment/>
      <protection/>
    </xf>
    <xf numFmtId="1" fontId="8" fillId="0" borderId="0" xfId="57" applyNumberFormat="1" applyFont="1">
      <alignment/>
      <protection/>
    </xf>
    <xf numFmtId="0" fontId="8" fillId="0" borderId="0" xfId="57" applyFont="1" applyBorder="1">
      <alignment/>
      <protection/>
    </xf>
    <xf numFmtId="0" fontId="8" fillId="0" borderId="0" xfId="57" applyFont="1" applyBorder="1" applyAlignment="1">
      <alignment horizontal="right"/>
      <protection/>
    </xf>
    <xf numFmtId="0" fontId="104" fillId="0" borderId="0" xfId="0" applyFont="1" applyAlignment="1">
      <alignment/>
    </xf>
    <xf numFmtId="0" fontId="0" fillId="33" borderId="0" xfId="0" applyFill="1" applyAlignment="1">
      <alignment/>
    </xf>
    <xf numFmtId="0" fontId="0" fillId="34" borderId="0" xfId="0" applyFill="1" applyAlignment="1">
      <alignment/>
    </xf>
    <xf numFmtId="14" fontId="0" fillId="0" borderId="0" xfId="0" applyNumberFormat="1" applyAlignment="1">
      <alignment/>
    </xf>
    <xf numFmtId="0" fontId="0" fillId="0" borderId="0" xfId="0" applyFill="1" applyAlignment="1">
      <alignment/>
    </xf>
    <xf numFmtId="0" fontId="104" fillId="0" borderId="0" xfId="0" applyFont="1" applyAlignment="1" applyProtection="1">
      <alignment/>
      <protection hidden="1"/>
    </xf>
    <xf numFmtId="0" fontId="0" fillId="0" borderId="0" xfId="0" applyAlignment="1" applyProtection="1">
      <alignment/>
      <protection hidden="1"/>
    </xf>
    <xf numFmtId="9" fontId="104" fillId="0" borderId="0" xfId="56" applyFont="1" applyAlignment="1" applyProtection="1">
      <alignment/>
      <protection hidden="1"/>
    </xf>
    <xf numFmtId="9" fontId="0" fillId="0" borderId="0" xfId="56" applyFont="1" applyAlignment="1" applyProtection="1">
      <alignment/>
      <protection hidden="1"/>
    </xf>
    <xf numFmtId="0" fontId="0" fillId="0" borderId="10" xfId="0" applyBorder="1" applyAlignment="1" applyProtection="1">
      <alignment/>
      <protection hidden="1"/>
    </xf>
    <xf numFmtId="0" fontId="104" fillId="0" borderId="10" xfId="0" applyFont="1" applyBorder="1" applyAlignment="1" applyProtection="1">
      <alignment/>
      <protection hidden="1"/>
    </xf>
    <xf numFmtId="9" fontId="0" fillId="0" borderId="10" xfId="56" applyFont="1" applyBorder="1" applyAlignment="1" applyProtection="1">
      <alignment/>
      <protection hidden="1"/>
    </xf>
    <xf numFmtId="9" fontId="104" fillId="0" borderId="10" xfId="56" applyFont="1" applyBorder="1" applyAlignment="1" applyProtection="1">
      <alignment/>
      <protection hidden="1"/>
    </xf>
    <xf numFmtId="164" fontId="0" fillId="0" borderId="10" xfId="45" applyNumberFormat="1" applyFont="1" applyBorder="1" applyAlignment="1" applyProtection="1">
      <alignment/>
      <protection hidden="1"/>
    </xf>
    <xf numFmtId="164" fontId="104" fillId="0" borderId="10" xfId="45" applyNumberFormat="1" applyFont="1" applyBorder="1" applyAlignment="1" applyProtection="1">
      <alignment/>
      <protection hidden="1"/>
    </xf>
    <xf numFmtId="0" fontId="104" fillId="0" borderId="0" xfId="0" applyFont="1" applyFill="1" applyBorder="1" applyAlignment="1" applyProtection="1">
      <alignment/>
      <protection hidden="1"/>
    </xf>
    <xf numFmtId="9" fontId="104" fillId="0" borderId="0" xfId="56" applyFont="1" applyFill="1" applyBorder="1" applyAlignment="1" applyProtection="1">
      <alignment/>
      <protection hidden="1"/>
    </xf>
    <xf numFmtId="0" fontId="0" fillId="0" borderId="11" xfId="0" applyBorder="1" applyAlignment="1" applyProtection="1">
      <alignment/>
      <protection hidden="1"/>
    </xf>
    <xf numFmtId="0" fontId="0" fillId="0" borderId="12" xfId="0" applyFont="1" applyBorder="1" applyAlignment="1" applyProtection="1">
      <alignment/>
      <protection hidden="1"/>
    </xf>
    <xf numFmtId="0" fontId="0" fillId="0" borderId="13" xfId="0" applyFont="1" applyBorder="1" applyAlignment="1" applyProtection="1">
      <alignment horizontal="right"/>
      <protection hidden="1"/>
    </xf>
    <xf numFmtId="164" fontId="0" fillId="0" borderId="14" xfId="45" applyNumberFormat="1" applyFont="1" applyBorder="1" applyAlignment="1" applyProtection="1">
      <alignment/>
      <protection hidden="1"/>
    </xf>
    <xf numFmtId="9" fontId="0" fillId="0" borderId="11" xfId="56" applyFont="1" applyBorder="1" applyAlignment="1" applyProtection="1">
      <alignment/>
      <protection hidden="1"/>
    </xf>
    <xf numFmtId="9" fontId="0" fillId="0" borderId="12" xfId="56" applyFont="1" applyBorder="1" applyAlignment="1" applyProtection="1">
      <alignment/>
      <protection hidden="1"/>
    </xf>
    <xf numFmtId="9" fontId="104" fillId="0" borderId="10" xfId="56" applyFont="1" applyBorder="1" applyAlignment="1" applyProtection="1">
      <alignment horizontal="right"/>
      <protection hidden="1"/>
    </xf>
    <xf numFmtId="0" fontId="104" fillId="0" borderId="11" xfId="0" applyFont="1" applyBorder="1" applyAlignment="1" applyProtection="1">
      <alignment/>
      <protection hidden="1"/>
    </xf>
    <xf numFmtId="0" fontId="104" fillId="0" borderId="12" xfId="0" applyFont="1" applyBorder="1" applyAlignment="1" applyProtection="1">
      <alignment/>
      <protection hidden="1"/>
    </xf>
    <xf numFmtId="0" fontId="104" fillId="0" borderId="13" xfId="0" applyFont="1" applyBorder="1" applyAlignment="1" applyProtection="1">
      <alignment/>
      <protection hidden="1"/>
    </xf>
    <xf numFmtId="9" fontId="104" fillId="0" borderId="11" xfId="56" applyFont="1" applyBorder="1" applyAlignment="1" applyProtection="1">
      <alignment/>
      <protection hidden="1"/>
    </xf>
    <xf numFmtId="9" fontId="104" fillId="0" borderId="12" xfId="56" applyFont="1" applyBorder="1" applyAlignment="1" applyProtection="1">
      <alignment/>
      <protection hidden="1"/>
    </xf>
    <xf numFmtId="9" fontId="104" fillId="0" borderId="13" xfId="56" applyFont="1" applyBorder="1" applyAlignment="1" applyProtection="1">
      <alignment/>
      <protection hidden="1"/>
    </xf>
    <xf numFmtId="9" fontId="0" fillId="0" borderId="14" xfId="56" applyFont="1" applyBorder="1" applyAlignment="1" applyProtection="1">
      <alignment/>
      <protection hidden="1"/>
    </xf>
    <xf numFmtId="9" fontId="0" fillId="0" borderId="13" xfId="56" applyFont="1" applyBorder="1" applyAlignment="1" applyProtection="1">
      <alignment horizontal="right"/>
      <protection hidden="1"/>
    </xf>
    <xf numFmtId="164" fontId="0" fillId="0" borderId="0" xfId="0" applyNumberFormat="1" applyAlignment="1" applyProtection="1">
      <alignment/>
      <protection hidden="1"/>
    </xf>
    <xf numFmtId="0" fontId="0" fillId="0" borderId="14" xfId="56" applyNumberFormat="1" applyFont="1" applyBorder="1" applyAlignment="1" applyProtection="1">
      <alignment/>
      <protection hidden="1"/>
    </xf>
    <xf numFmtId="9" fontId="0" fillId="0" borderId="14" xfId="56" applyFont="1" applyBorder="1" applyAlignment="1" applyProtection="1">
      <alignment horizontal="right"/>
      <protection hidden="1"/>
    </xf>
    <xf numFmtId="0" fontId="0" fillId="0" borderId="0" xfId="0" applyAlignment="1" applyProtection="1">
      <alignment textRotation="135"/>
      <protection hidden="1"/>
    </xf>
    <xf numFmtId="0" fontId="0" fillId="0" borderId="13" xfId="56" applyNumberFormat="1" applyFont="1" applyBorder="1" applyAlignment="1" applyProtection="1">
      <alignment horizontal="right"/>
      <protection hidden="1"/>
    </xf>
    <xf numFmtId="43" fontId="0" fillId="0" borderId="0" xfId="45" applyFont="1" applyAlignment="1" applyProtection="1">
      <alignment/>
      <protection hidden="1"/>
    </xf>
    <xf numFmtId="164" fontId="0" fillId="0" borderId="0" xfId="45" applyNumberFormat="1" applyFont="1" applyAlignment="1" applyProtection="1">
      <alignment/>
      <protection hidden="1"/>
    </xf>
    <xf numFmtId="0" fontId="0" fillId="35" borderId="0" xfId="0" applyFill="1" applyAlignment="1" applyProtection="1">
      <alignment/>
      <protection locked="0"/>
    </xf>
    <xf numFmtId="0" fontId="108" fillId="0" borderId="0" xfId="0" applyFont="1" applyAlignment="1">
      <alignment/>
    </xf>
    <xf numFmtId="0" fontId="109" fillId="36" borderId="15" xfId="0" applyFont="1" applyFill="1" applyBorder="1" applyAlignment="1">
      <alignment horizontal="center" vertical="center" textRotation="40" wrapText="1"/>
    </xf>
    <xf numFmtId="0" fontId="110" fillId="37" borderId="15" xfId="0" applyFont="1" applyFill="1" applyBorder="1" applyAlignment="1">
      <alignment horizontal="center"/>
    </xf>
    <xf numFmtId="0" fontId="108" fillId="0" borderId="15" xfId="0" applyFont="1" applyBorder="1" applyAlignment="1">
      <alignment/>
    </xf>
    <xf numFmtId="0" fontId="111" fillId="36" borderId="15" xfId="0" applyFont="1" applyFill="1" applyBorder="1" applyAlignment="1">
      <alignment horizontal="center" vertical="top"/>
    </xf>
    <xf numFmtId="0" fontId="111" fillId="36" borderId="15" xfId="0" applyFont="1" applyFill="1" applyBorder="1" applyAlignment="1">
      <alignment vertical="top"/>
    </xf>
    <xf numFmtId="49" fontId="112" fillId="36" borderId="15" xfId="0" applyNumberFormat="1" applyFont="1" applyFill="1" applyBorder="1" applyAlignment="1">
      <alignment horizontal="left" vertical="top" wrapText="1"/>
    </xf>
    <xf numFmtId="0" fontId="111" fillId="37" borderId="15" xfId="0" applyFont="1" applyFill="1" applyBorder="1" applyAlignment="1">
      <alignment horizontal="center" vertical="top"/>
    </xf>
    <xf numFmtId="0" fontId="108" fillId="0" borderId="15" xfId="0" applyFont="1" applyBorder="1" applyAlignment="1">
      <alignment vertical="top"/>
    </xf>
    <xf numFmtId="0" fontId="110" fillId="37" borderId="15" xfId="0" applyFont="1" applyFill="1" applyBorder="1" applyAlignment="1">
      <alignment vertical="top"/>
    </xf>
    <xf numFmtId="0" fontId="108" fillId="0" borderId="15" xfId="0" applyFont="1" applyBorder="1" applyAlignment="1">
      <alignment horizontal="center" vertical="top"/>
    </xf>
    <xf numFmtId="0" fontId="108" fillId="0" borderId="15" xfId="0" applyFont="1" applyFill="1" applyBorder="1" applyAlignment="1">
      <alignment vertical="top"/>
    </xf>
    <xf numFmtId="0" fontId="108" fillId="0" borderId="15" xfId="0" applyFont="1" applyFill="1" applyBorder="1" applyAlignment="1">
      <alignment vertical="top" wrapText="1"/>
    </xf>
    <xf numFmtId="0" fontId="110" fillId="37" borderId="15" xfId="0" applyFont="1" applyFill="1" applyBorder="1" applyAlignment="1">
      <alignment vertical="top" wrapText="1"/>
    </xf>
    <xf numFmtId="0" fontId="108" fillId="0" borderId="15" xfId="0" applyFont="1" applyFill="1" applyBorder="1" applyAlignment="1">
      <alignment/>
    </xf>
    <xf numFmtId="0" fontId="108" fillId="37" borderId="15" xfId="0" applyFont="1" applyFill="1" applyBorder="1" applyAlignment="1">
      <alignment vertical="top"/>
    </xf>
    <xf numFmtId="0" fontId="108" fillId="37" borderId="15" xfId="0" applyFont="1" applyFill="1" applyBorder="1" applyAlignment="1">
      <alignment vertical="top" wrapText="1"/>
    </xf>
    <xf numFmtId="0" fontId="108" fillId="38" borderId="15" xfId="0" applyFont="1" applyFill="1" applyBorder="1" applyAlignment="1">
      <alignment horizontal="center"/>
    </xf>
    <xf numFmtId="0" fontId="113" fillId="0" borderId="15" xfId="0" applyFont="1" applyFill="1" applyBorder="1" applyAlignment="1">
      <alignment vertical="top"/>
    </xf>
    <xf numFmtId="0" fontId="108" fillId="0" borderId="15" xfId="0" applyFont="1" applyBorder="1" applyAlignment="1">
      <alignment horizontal="center"/>
    </xf>
    <xf numFmtId="0" fontId="108" fillId="37" borderId="15" xfId="0" applyFont="1" applyFill="1" applyBorder="1" applyAlignment="1">
      <alignment/>
    </xf>
    <xf numFmtId="0" fontId="109" fillId="37" borderId="16" xfId="0" applyFont="1" applyFill="1" applyBorder="1" applyAlignment="1">
      <alignment horizontal="left" vertical="center" textRotation="40" wrapText="1"/>
    </xf>
    <xf numFmtId="0" fontId="109" fillId="37" borderId="17" xfId="0" applyFont="1" applyFill="1" applyBorder="1" applyAlignment="1">
      <alignment horizontal="left" vertical="center" textRotation="40" wrapText="1"/>
    </xf>
    <xf numFmtId="0" fontId="112" fillId="37" borderId="18" xfId="0" applyFont="1" applyFill="1" applyBorder="1" applyAlignment="1">
      <alignment vertical="top" wrapText="1"/>
    </xf>
    <xf numFmtId="0" fontId="110" fillId="37" borderId="19" xfId="0" applyFont="1" applyFill="1" applyBorder="1" applyAlignment="1">
      <alignment horizontal="center"/>
    </xf>
    <xf numFmtId="0" fontId="111" fillId="37" borderId="20" xfId="0" applyFont="1" applyFill="1" applyBorder="1" applyAlignment="1">
      <alignment horizontal="center" vertical="top"/>
    </xf>
    <xf numFmtId="0" fontId="111" fillId="37" borderId="21" xfId="0" applyFont="1" applyFill="1" applyBorder="1" applyAlignment="1">
      <alignment horizontal="center" vertical="top"/>
    </xf>
    <xf numFmtId="0" fontId="112" fillId="37" borderId="22" xfId="0" applyFont="1" applyFill="1" applyBorder="1" applyAlignment="1">
      <alignment vertical="top" wrapText="1"/>
    </xf>
    <xf numFmtId="0" fontId="112" fillId="37" borderId="23" xfId="0" applyFont="1" applyFill="1" applyBorder="1" applyAlignment="1">
      <alignment vertical="top" wrapText="1"/>
    </xf>
    <xf numFmtId="49" fontId="112" fillId="37" borderId="24" xfId="0" applyNumberFormat="1" applyFont="1" applyFill="1" applyBorder="1" applyAlignment="1">
      <alignment horizontal="left" vertical="top" wrapText="1"/>
    </xf>
    <xf numFmtId="0" fontId="114" fillId="37" borderId="25" xfId="57" applyFont="1" applyFill="1" applyBorder="1" applyAlignment="1">
      <alignment vertical="top" wrapText="1"/>
      <protection/>
    </xf>
    <xf numFmtId="0" fontId="114" fillId="37" borderId="26" xfId="57" applyFont="1" applyFill="1" applyBorder="1" applyAlignment="1">
      <alignment vertical="top" wrapText="1"/>
      <protection/>
    </xf>
    <xf numFmtId="0" fontId="114" fillId="37" borderId="26" xfId="57" applyFont="1" applyFill="1" applyBorder="1" applyAlignment="1">
      <alignment horizontal="center" vertical="center" wrapText="1"/>
      <protection/>
    </xf>
    <xf numFmtId="0" fontId="115" fillId="36" borderId="27" xfId="57" applyFont="1" applyFill="1" applyBorder="1" applyAlignment="1">
      <alignment horizontal="left" vertical="center" wrapText="1"/>
      <protection/>
    </xf>
    <xf numFmtId="0" fontId="115" fillId="36" borderId="28" xfId="57" applyFont="1" applyFill="1" applyBorder="1" applyAlignment="1">
      <alignment horizontal="left" vertical="center" wrapText="1"/>
      <protection/>
    </xf>
    <xf numFmtId="0" fontId="115" fillId="36" borderId="29" xfId="57" applyFont="1" applyFill="1" applyBorder="1" applyAlignment="1">
      <alignment horizontal="left" vertical="center" wrapText="1"/>
      <protection/>
    </xf>
    <xf numFmtId="0" fontId="114" fillId="37" borderId="30" xfId="57" applyFont="1" applyFill="1" applyBorder="1" applyAlignment="1">
      <alignment horizontal="right" vertical="center" wrapText="1"/>
      <protection/>
    </xf>
    <xf numFmtId="0" fontId="115" fillId="37" borderId="31" xfId="57" applyFont="1" applyFill="1" applyBorder="1" applyAlignment="1">
      <alignment vertical="top" wrapText="1"/>
      <protection/>
    </xf>
    <xf numFmtId="0" fontId="114" fillId="37" borderId="32" xfId="57" applyFont="1" applyFill="1" applyBorder="1" applyAlignment="1">
      <alignment horizontal="center" vertical="center" wrapText="1"/>
      <protection/>
    </xf>
    <xf numFmtId="0" fontId="116" fillId="0" borderId="33" xfId="57" applyFont="1" applyBorder="1">
      <alignment/>
      <protection/>
    </xf>
    <xf numFmtId="0" fontId="116" fillId="0" borderId="34" xfId="57" applyFont="1" applyBorder="1">
      <alignment/>
      <protection/>
    </xf>
    <xf numFmtId="0" fontId="117" fillId="0" borderId="35" xfId="57" applyFont="1" applyFill="1" applyBorder="1" applyAlignment="1">
      <alignment horizontal="center" vertical="center" wrapText="1"/>
      <protection/>
    </xf>
    <xf numFmtId="0" fontId="117" fillId="0" borderId="36" xfId="57" applyFont="1" applyFill="1" applyBorder="1" applyAlignment="1">
      <alignment horizontal="center" vertical="center" wrapText="1"/>
      <protection/>
    </xf>
    <xf numFmtId="9" fontId="116" fillId="0" borderId="35" xfId="56" applyFont="1" applyFill="1" applyBorder="1" applyAlignment="1">
      <alignment horizontal="center" vertical="center" wrapText="1"/>
    </xf>
    <xf numFmtId="9" fontId="116" fillId="0" borderId="36" xfId="56" applyFont="1" applyFill="1" applyBorder="1" applyAlignment="1">
      <alignment horizontal="center" vertical="center" wrapText="1"/>
    </xf>
    <xf numFmtId="0" fontId="117" fillId="0" borderId="37" xfId="57" applyFont="1" applyFill="1" applyBorder="1" applyAlignment="1">
      <alignment vertical="center" wrapText="1"/>
      <protection/>
    </xf>
    <xf numFmtId="0" fontId="117" fillId="0" borderId="38" xfId="57" applyFont="1" applyFill="1" applyBorder="1" applyAlignment="1">
      <alignment vertical="center" wrapText="1"/>
      <protection/>
    </xf>
    <xf numFmtId="0" fontId="115" fillId="36" borderId="29" xfId="57" applyFont="1" applyFill="1" applyBorder="1" applyAlignment="1">
      <alignment horizontal="left" vertical="center"/>
      <protection/>
    </xf>
    <xf numFmtId="0" fontId="8" fillId="0" borderId="39" xfId="57" applyFont="1" applyBorder="1">
      <alignment/>
      <protection/>
    </xf>
    <xf numFmtId="0" fontId="3" fillId="0" borderId="39" xfId="57" applyFont="1" applyBorder="1">
      <alignment/>
      <protection/>
    </xf>
    <xf numFmtId="1" fontId="8" fillId="0" borderId="39" xfId="57" applyNumberFormat="1" applyFont="1" applyBorder="1">
      <alignment/>
      <protection/>
    </xf>
    <xf numFmtId="1" fontId="8" fillId="0" borderId="40" xfId="57" applyNumberFormat="1" applyFont="1" applyBorder="1">
      <alignment/>
      <protection/>
    </xf>
    <xf numFmtId="0" fontId="21" fillId="0" borderId="39" xfId="57" applyFont="1" applyBorder="1">
      <alignment/>
      <protection/>
    </xf>
    <xf numFmtId="0" fontId="6" fillId="0" borderId="39" xfId="57" applyFont="1" applyBorder="1">
      <alignment/>
      <protection/>
    </xf>
    <xf numFmtId="0" fontId="5" fillId="0" borderId="39" xfId="57" applyFont="1" applyBorder="1">
      <alignment/>
      <protection/>
    </xf>
    <xf numFmtId="0" fontId="8" fillId="0" borderId="39" xfId="57" applyFont="1" applyBorder="1" applyAlignment="1">
      <alignment/>
      <protection/>
    </xf>
    <xf numFmtId="0" fontId="8" fillId="0" borderId="39" xfId="57" applyFont="1" applyBorder="1" applyAlignment="1">
      <alignment horizontal="right"/>
      <protection/>
    </xf>
    <xf numFmtId="0" fontId="7" fillId="0" borderId="39" xfId="57" applyFont="1" applyBorder="1">
      <alignment/>
      <protection/>
    </xf>
    <xf numFmtId="0" fontId="2" fillId="0" borderId="39" xfId="57" applyFont="1" applyBorder="1">
      <alignment/>
      <protection/>
    </xf>
    <xf numFmtId="0" fontId="9" fillId="0" borderId="39" xfId="57" applyFont="1" applyBorder="1">
      <alignment/>
      <protection/>
    </xf>
    <xf numFmtId="0" fontId="8" fillId="0" borderId="41" xfId="57" applyFont="1" applyBorder="1">
      <alignment/>
      <protection/>
    </xf>
    <xf numFmtId="0" fontId="8" fillId="0" borderId="42" xfId="57" applyFont="1" applyBorder="1">
      <alignment/>
      <protection/>
    </xf>
    <xf numFmtId="0" fontId="21" fillId="0" borderId="43" xfId="57" applyFont="1" applyBorder="1" applyAlignment="1">
      <alignment vertical="center"/>
      <protection/>
    </xf>
    <xf numFmtId="0" fontId="21" fillId="0" borderId="44" xfId="57" applyFont="1" applyBorder="1">
      <alignment/>
      <protection/>
    </xf>
    <xf numFmtId="0" fontId="8" fillId="0" borderId="45" xfId="57" applyFont="1" applyBorder="1">
      <alignment/>
      <protection/>
    </xf>
    <xf numFmtId="0" fontId="3" fillId="0" borderId="41" xfId="57" applyFont="1" applyBorder="1">
      <alignment/>
      <protection/>
    </xf>
    <xf numFmtId="0" fontId="3" fillId="0" borderId="41" xfId="57" applyFont="1" applyFill="1" applyBorder="1" applyAlignment="1">
      <alignment vertical="top" wrapText="1"/>
      <protection/>
    </xf>
    <xf numFmtId="1" fontId="8" fillId="0" borderId="46" xfId="57" applyNumberFormat="1" applyFont="1" applyBorder="1">
      <alignment/>
      <protection/>
    </xf>
    <xf numFmtId="0" fontId="8" fillId="0" borderId="40" xfId="57" applyFont="1" applyBorder="1">
      <alignment/>
      <protection/>
    </xf>
    <xf numFmtId="0" fontId="21" fillId="0" borderId="45" xfId="57" applyFont="1" applyBorder="1">
      <alignment/>
      <protection/>
    </xf>
    <xf numFmtId="0" fontId="21" fillId="0" borderId="42" xfId="57" applyFont="1" applyBorder="1">
      <alignment/>
      <protection/>
    </xf>
    <xf numFmtId="0" fontId="21" fillId="0" borderId="42" xfId="57" applyFont="1" applyBorder="1" applyAlignment="1">
      <alignment horizontal="right"/>
      <protection/>
    </xf>
    <xf numFmtId="0" fontId="114" fillId="37" borderId="47" xfId="57" applyFont="1" applyFill="1" applyBorder="1" applyAlignment="1">
      <alignment horizontal="right" vertical="center" wrapText="1"/>
      <protection/>
    </xf>
    <xf numFmtId="0" fontId="114" fillId="37" borderId="48" xfId="57" applyFont="1" applyFill="1" applyBorder="1" applyAlignment="1">
      <alignment horizontal="center" vertical="center" wrapText="1"/>
      <protection/>
    </xf>
    <xf numFmtId="0" fontId="114" fillId="37" borderId="49" xfId="57" applyFont="1" applyFill="1" applyBorder="1" applyAlignment="1">
      <alignment vertical="center" wrapText="1"/>
      <protection/>
    </xf>
    <xf numFmtId="1" fontId="115" fillId="37" borderId="50" xfId="57" applyNumberFormat="1" applyFont="1" applyFill="1" applyBorder="1" applyAlignment="1">
      <alignment horizontal="right" vertical="center"/>
      <protection/>
    </xf>
    <xf numFmtId="1" fontId="115" fillId="37" borderId="51" xfId="57" applyNumberFormat="1" applyFont="1" applyFill="1" applyBorder="1" applyAlignment="1">
      <alignment horizontal="right"/>
      <protection/>
    </xf>
    <xf numFmtId="0" fontId="114" fillId="37" borderId="52" xfId="57" applyFont="1" applyFill="1" applyBorder="1" applyAlignment="1">
      <alignment horizontal="center" vertical="center" wrapText="1"/>
      <protection/>
    </xf>
    <xf numFmtId="0" fontId="114" fillId="37" borderId="53" xfId="57" applyFont="1" applyFill="1" applyBorder="1" applyAlignment="1">
      <alignment horizontal="center" vertical="center" wrapText="1"/>
      <protection/>
    </xf>
    <xf numFmtId="1" fontId="114" fillId="37" borderId="54" xfId="57" applyNumberFormat="1" applyFont="1" applyFill="1" applyBorder="1" applyAlignment="1">
      <alignment/>
      <protection/>
    </xf>
    <xf numFmtId="1" fontId="114" fillId="37" borderId="55" xfId="57" applyNumberFormat="1" applyFont="1" applyFill="1" applyBorder="1" applyAlignment="1">
      <alignment/>
      <protection/>
    </xf>
    <xf numFmtId="9" fontId="114" fillId="37" borderId="56" xfId="56" applyFont="1" applyFill="1" applyBorder="1" applyAlignment="1">
      <alignment horizontal="center" vertical="center"/>
    </xf>
    <xf numFmtId="9" fontId="114" fillId="37" borderId="57" xfId="56" applyFont="1" applyFill="1" applyBorder="1" applyAlignment="1">
      <alignment horizontal="right" vertical="center"/>
    </xf>
    <xf numFmtId="9" fontId="114" fillId="37" borderId="58" xfId="56" applyFont="1" applyFill="1" applyBorder="1" applyAlignment="1">
      <alignment horizontal="center" vertical="center"/>
    </xf>
    <xf numFmtId="0" fontId="118" fillId="0" borderId="39" xfId="57" applyFont="1" applyBorder="1" applyAlignment="1">
      <alignment vertical="center"/>
      <protection/>
    </xf>
    <xf numFmtId="0" fontId="119" fillId="0" borderId="39" xfId="57" applyFont="1" applyBorder="1" applyAlignment="1">
      <alignment vertical="center"/>
      <protection/>
    </xf>
    <xf numFmtId="0" fontId="18" fillId="0" borderId="0" xfId="52" applyFont="1" applyFill="1" applyBorder="1" applyAlignment="1">
      <alignment vertical="top" wrapText="1"/>
      <protection/>
    </xf>
    <xf numFmtId="0" fontId="18" fillId="39" borderId="59" xfId="52" applyFont="1" applyFill="1" applyBorder="1" applyAlignment="1">
      <alignment vertical="center" wrapText="1"/>
      <protection/>
    </xf>
    <xf numFmtId="0" fontId="33" fillId="39" borderId="0" xfId="52" applyFont="1" applyFill="1" applyBorder="1" applyAlignment="1">
      <alignment vertical="center" wrapText="1"/>
      <protection/>
    </xf>
    <xf numFmtId="0" fontId="120" fillId="39" borderId="0" xfId="52" applyFont="1" applyFill="1" applyBorder="1" applyAlignment="1">
      <alignment vertical="center" wrapText="1"/>
      <protection/>
    </xf>
    <xf numFmtId="0" fontId="121" fillId="39" borderId="0" xfId="52" applyFont="1" applyFill="1" applyBorder="1" applyAlignment="1">
      <alignment vertical="center" wrapText="1"/>
      <protection/>
    </xf>
    <xf numFmtId="0" fontId="122" fillId="39" borderId="0" xfId="52" applyFont="1" applyFill="1" applyBorder="1" applyAlignment="1">
      <alignment vertical="center" wrapText="1"/>
      <protection/>
    </xf>
    <xf numFmtId="0" fontId="123" fillId="39" borderId="0" xfId="52" applyFont="1" applyFill="1" applyBorder="1" applyAlignment="1">
      <alignment vertical="center" wrapText="1"/>
      <protection/>
    </xf>
    <xf numFmtId="0" fontId="18" fillId="39" borderId="0" xfId="52" applyFont="1" applyFill="1" applyBorder="1" applyAlignment="1">
      <alignment vertical="center" wrapText="1"/>
      <protection/>
    </xf>
    <xf numFmtId="0" fontId="20" fillId="39" borderId="0" xfId="52" applyFont="1" applyFill="1" applyBorder="1" applyAlignment="1">
      <alignment vertical="center" wrapText="1"/>
      <protection/>
    </xf>
    <xf numFmtId="0" fontId="124" fillId="39" borderId="0" xfId="52" applyFont="1" applyFill="1" applyBorder="1" applyAlignment="1">
      <alignment vertical="center" wrapText="1"/>
      <protection/>
    </xf>
    <xf numFmtId="0" fontId="125" fillId="39" borderId="0" xfId="52" applyFont="1" applyFill="1" applyBorder="1" applyAlignment="1">
      <alignment vertical="center" wrapText="1"/>
      <protection/>
    </xf>
    <xf numFmtId="0" fontId="41" fillId="39" borderId="0" xfId="52" applyFont="1" applyFill="1" applyBorder="1" applyAlignment="1">
      <alignment vertical="center"/>
      <protection/>
    </xf>
    <xf numFmtId="0" fontId="41" fillId="39" borderId="0" xfId="52" applyFont="1" applyFill="1" applyBorder="1" applyAlignment="1">
      <alignment vertical="center" wrapText="1"/>
      <protection/>
    </xf>
    <xf numFmtId="0" fontId="18" fillId="39" borderId="60" xfId="52" applyFont="1" applyFill="1" applyBorder="1" applyAlignment="1">
      <alignment vertical="center" wrapText="1"/>
      <protection/>
    </xf>
    <xf numFmtId="0" fontId="109" fillId="0" borderId="0" xfId="52" applyFont="1" applyFill="1" applyBorder="1" applyAlignment="1">
      <alignment vertical="top" wrapText="1"/>
      <protection/>
    </xf>
    <xf numFmtId="0" fontId="108" fillId="0" borderId="39" xfId="0" applyFont="1" applyBorder="1" applyAlignment="1">
      <alignment/>
    </xf>
    <xf numFmtId="0" fontId="108" fillId="0" borderId="42" xfId="0" applyFont="1" applyBorder="1" applyAlignment="1">
      <alignment/>
    </xf>
    <xf numFmtId="0" fontId="126" fillId="0" borderId="39" xfId="0" applyFont="1" applyBorder="1" applyAlignment="1">
      <alignment/>
    </xf>
    <xf numFmtId="0" fontId="108" fillId="0" borderId="44" xfId="0" applyFont="1" applyBorder="1" applyAlignment="1">
      <alignment/>
    </xf>
    <xf numFmtId="0" fontId="33" fillId="0" borderId="39" xfId="52" applyFont="1" applyFill="1" applyBorder="1" applyAlignment="1">
      <alignment vertical="top" wrapText="1"/>
      <protection/>
    </xf>
    <xf numFmtId="1" fontId="34" fillId="0" borderId="39" xfId="52" applyNumberFormat="1" applyFont="1" applyFill="1" applyBorder="1">
      <alignment/>
      <protection/>
    </xf>
    <xf numFmtId="0" fontId="108" fillId="0" borderId="40" xfId="0" applyFont="1" applyBorder="1" applyAlignment="1">
      <alignment/>
    </xf>
    <xf numFmtId="0" fontId="18" fillId="0" borderId="39" xfId="52" applyFont="1" applyFill="1" applyBorder="1" applyAlignment="1">
      <alignment vertical="top" wrapText="1"/>
      <protection/>
    </xf>
    <xf numFmtId="0" fontId="34" fillId="0" borderId="40" xfId="52" applyFont="1" applyFill="1" applyBorder="1" applyAlignment="1">
      <alignment horizontal="center" vertical="top" wrapText="1"/>
      <protection/>
    </xf>
    <xf numFmtId="0" fontId="33" fillId="39" borderId="61" xfId="52" applyFont="1" applyFill="1" applyBorder="1" applyAlignment="1">
      <alignment vertical="center" wrapText="1"/>
      <protection/>
    </xf>
    <xf numFmtId="0" fontId="33" fillId="39" borderId="62" xfId="52" applyFont="1" applyFill="1" applyBorder="1" applyAlignment="1">
      <alignment vertical="center" wrapText="1"/>
      <protection/>
    </xf>
    <xf numFmtId="0" fontId="33" fillId="39" borderId="63" xfId="52" applyFont="1" applyFill="1" applyBorder="1" applyAlignment="1">
      <alignment vertical="center" wrapText="1"/>
      <protection/>
    </xf>
    <xf numFmtId="0" fontId="33" fillId="39" borderId="64" xfId="52" applyFont="1" applyFill="1" applyBorder="1" applyAlignment="1">
      <alignment vertical="center" wrapText="1"/>
      <protection/>
    </xf>
    <xf numFmtId="0" fontId="120" fillId="39" borderId="65" xfId="52" applyFont="1" applyFill="1" applyBorder="1" applyAlignment="1">
      <alignment vertical="center" wrapText="1"/>
      <protection/>
    </xf>
    <xf numFmtId="0" fontId="122" fillId="39" borderId="65" xfId="52" applyFont="1" applyFill="1" applyBorder="1" applyAlignment="1">
      <alignment vertical="center" wrapText="1"/>
      <protection/>
    </xf>
    <xf numFmtId="0" fontId="124" fillId="39" borderId="65" xfId="52" applyFont="1" applyFill="1" applyBorder="1" applyAlignment="1">
      <alignment vertical="center" wrapText="1"/>
      <protection/>
    </xf>
    <xf numFmtId="0" fontId="41" fillId="39" borderId="64" xfId="52" applyFont="1" applyFill="1" applyBorder="1" applyAlignment="1">
      <alignment vertical="center" wrapText="1"/>
      <protection/>
    </xf>
    <xf numFmtId="0" fontId="41" fillId="39" borderId="65" xfId="52" applyFont="1" applyFill="1" applyBorder="1" applyAlignment="1">
      <alignment vertical="center"/>
      <protection/>
    </xf>
    <xf numFmtId="0" fontId="41" fillId="39" borderId="64" xfId="52" applyFont="1" applyFill="1" applyBorder="1" applyAlignment="1">
      <alignment vertical="center"/>
      <protection/>
    </xf>
    <xf numFmtId="0" fontId="33" fillId="39" borderId="65" xfId="52" applyFont="1" applyFill="1" applyBorder="1" applyAlignment="1">
      <alignment vertical="center" wrapText="1"/>
      <protection/>
    </xf>
    <xf numFmtId="0" fontId="41" fillId="39" borderId="66" xfId="52" applyFont="1" applyFill="1" applyBorder="1" applyAlignment="1">
      <alignment vertical="center"/>
      <protection/>
    </xf>
    <xf numFmtId="0" fontId="41" fillId="39" borderId="67" xfId="52" applyFont="1" applyFill="1" applyBorder="1" applyAlignment="1">
      <alignment vertical="center"/>
      <protection/>
    </xf>
    <xf numFmtId="0" fontId="41" fillId="39" borderId="68" xfId="52" applyFont="1" applyFill="1" applyBorder="1" applyAlignment="1">
      <alignment vertical="center"/>
      <protection/>
    </xf>
    <xf numFmtId="0" fontId="34" fillId="0" borderId="69" xfId="52" applyFont="1" applyFill="1" applyBorder="1" applyAlignment="1">
      <alignment horizontal="center" vertical="top" wrapText="1"/>
      <protection/>
    </xf>
    <xf numFmtId="0" fontId="108" fillId="0" borderId="41" xfId="0" applyFont="1" applyBorder="1" applyAlignment="1">
      <alignment/>
    </xf>
    <xf numFmtId="0" fontId="109" fillId="0" borderId="39" xfId="52" applyFont="1" applyFill="1" applyBorder="1" applyAlignment="1">
      <alignment vertical="top" wrapText="1"/>
      <protection/>
    </xf>
    <xf numFmtId="0" fontId="127" fillId="0" borderId="39" xfId="52" applyFont="1" applyFill="1" applyBorder="1" applyAlignment="1">
      <alignment vertical="top" wrapText="1"/>
      <protection/>
    </xf>
    <xf numFmtId="0" fontId="18" fillId="39" borderId="39" xfId="52" applyFont="1" applyFill="1" applyBorder="1" applyAlignment="1">
      <alignment vertical="center" wrapText="1"/>
      <protection/>
    </xf>
    <xf numFmtId="0" fontId="121" fillId="39" borderId="39" xfId="52" applyFont="1" applyFill="1" applyBorder="1" applyAlignment="1">
      <alignment vertical="center" wrapText="1"/>
      <protection/>
    </xf>
    <xf numFmtId="0" fontId="123" fillId="39" borderId="39" xfId="52" applyFont="1" applyFill="1" applyBorder="1" applyAlignment="1">
      <alignment vertical="center" wrapText="1"/>
      <protection/>
    </xf>
    <xf numFmtId="0" fontId="125" fillId="39" borderId="39" xfId="52" applyFont="1" applyFill="1" applyBorder="1" applyAlignment="1">
      <alignment vertical="center" wrapText="1"/>
      <protection/>
    </xf>
    <xf numFmtId="0" fontId="19" fillId="0" borderId="39" xfId="52" applyFont="1" applyFill="1" applyBorder="1" applyAlignment="1">
      <alignment vertical="top" wrapText="1"/>
      <protection/>
    </xf>
    <xf numFmtId="0" fontId="18" fillId="0" borderId="40" xfId="52" applyFont="1" applyFill="1" applyBorder="1" applyAlignment="1">
      <alignment vertical="top" wrapText="1"/>
      <protection/>
    </xf>
    <xf numFmtId="0" fontId="18" fillId="39" borderId="62" xfId="52" applyFont="1" applyFill="1" applyBorder="1" applyAlignment="1">
      <alignment vertical="center" wrapText="1"/>
      <protection/>
    </xf>
    <xf numFmtId="0" fontId="18" fillId="39" borderId="67" xfId="52" applyFont="1" applyFill="1" applyBorder="1" applyAlignment="1">
      <alignment vertical="center" wrapText="1"/>
      <protection/>
    </xf>
    <xf numFmtId="1" fontId="34" fillId="0" borderId="44" xfId="52" applyNumberFormat="1" applyFont="1" applyFill="1" applyBorder="1">
      <alignment/>
      <protection/>
    </xf>
    <xf numFmtId="0" fontId="33" fillId="0" borderId="70" xfId="52" applyFont="1" applyFill="1" applyBorder="1" applyAlignment="1">
      <alignment horizontal="center" vertical="top" wrapText="1"/>
      <protection/>
    </xf>
    <xf numFmtId="0" fontId="41" fillId="0" borderId="70" xfId="52" applyFont="1" applyFill="1" applyBorder="1" applyAlignment="1">
      <alignment vertical="top" wrapText="1"/>
      <protection/>
    </xf>
    <xf numFmtId="0" fontId="19" fillId="0" borderId="70" xfId="52" applyFont="1" applyFill="1" applyBorder="1" applyAlignment="1">
      <alignment vertical="top" wrapText="1"/>
      <protection/>
    </xf>
    <xf numFmtId="0" fontId="19" fillId="0" borderId="71" xfId="52" applyFont="1" applyFill="1" applyBorder="1" applyAlignment="1">
      <alignment vertical="top" wrapText="1"/>
      <protection/>
    </xf>
    <xf numFmtId="0" fontId="108" fillId="0" borderId="72" xfId="0" applyFont="1" applyBorder="1" applyAlignment="1">
      <alignment/>
    </xf>
    <xf numFmtId="0" fontId="128" fillId="37" borderId="19" xfId="57" applyFont="1" applyFill="1" applyBorder="1" applyAlignment="1">
      <alignment horizontal="center" vertical="center" wrapText="1"/>
      <protection/>
    </xf>
    <xf numFmtId="0" fontId="109" fillId="0" borderId="40" xfId="52" applyFont="1" applyFill="1" applyBorder="1" applyAlignment="1">
      <alignment wrapText="1"/>
      <protection/>
    </xf>
    <xf numFmtId="0" fontId="109" fillId="0" borderId="42" xfId="52" applyFont="1" applyFill="1" applyBorder="1" applyAlignment="1">
      <alignment vertical="top" wrapText="1"/>
      <protection/>
    </xf>
    <xf numFmtId="0" fontId="109" fillId="0" borderId="39" xfId="52" applyFont="1" applyFill="1" applyBorder="1" applyAlignment="1">
      <alignment wrapText="1"/>
      <protection/>
    </xf>
    <xf numFmtId="0" fontId="18" fillId="0" borderId="72" xfId="52" applyFont="1" applyFill="1" applyBorder="1" applyAlignment="1">
      <alignment vertical="top" wrapText="1"/>
      <protection/>
    </xf>
    <xf numFmtId="0" fontId="19" fillId="0" borderId="72" xfId="52" applyFont="1" applyFill="1" applyBorder="1" applyAlignment="1">
      <alignment vertical="top" wrapText="1"/>
      <protection/>
    </xf>
    <xf numFmtId="0" fontId="33" fillId="0" borderId="70" xfId="52" applyFont="1" applyFill="1" applyBorder="1" applyAlignment="1">
      <alignment vertical="center" wrapText="1"/>
      <protection/>
    </xf>
    <xf numFmtId="0" fontId="41" fillId="0" borderId="70" xfId="52" applyFont="1" applyFill="1" applyBorder="1" applyAlignment="1">
      <alignment vertical="center" wrapText="1"/>
      <protection/>
    </xf>
    <xf numFmtId="0" fontId="18" fillId="0" borderId="70" xfId="52" applyFont="1" applyFill="1" applyBorder="1" applyAlignment="1">
      <alignment vertical="center" wrapText="1"/>
      <protection/>
    </xf>
    <xf numFmtId="0" fontId="18" fillId="0" borderId="44" xfId="52" applyFont="1" applyFill="1" applyBorder="1" applyAlignment="1">
      <alignment vertical="top" wrapText="1"/>
      <protection/>
    </xf>
    <xf numFmtId="0" fontId="19" fillId="0" borderId="44" xfId="52" applyFont="1" applyFill="1" applyBorder="1" applyAlignment="1">
      <alignment vertical="top" wrapText="1"/>
      <protection/>
    </xf>
    <xf numFmtId="0" fontId="33" fillId="0" borderId="44" xfId="52" applyFont="1" applyFill="1" applyBorder="1" applyAlignment="1">
      <alignment vertical="top" wrapText="1"/>
      <protection/>
    </xf>
    <xf numFmtId="0" fontId="34" fillId="0" borderId="44" xfId="52" applyFont="1" applyFill="1" applyBorder="1" applyAlignment="1">
      <alignment vertical="top" wrapText="1"/>
      <protection/>
    </xf>
    <xf numFmtId="0" fontId="33" fillId="0" borderId="73" xfId="52" applyFont="1" applyFill="1" applyBorder="1" applyAlignment="1">
      <alignment vertical="center" wrapText="1"/>
      <protection/>
    </xf>
    <xf numFmtId="0" fontId="33" fillId="0" borderId="73" xfId="52" applyFont="1" applyFill="1" applyBorder="1" applyAlignment="1">
      <alignment horizontal="center" vertical="top" wrapText="1"/>
      <protection/>
    </xf>
    <xf numFmtId="0" fontId="109" fillId="0" borderId="70" xfId="52" applyFont="1" applyFill="1" applyBorder="1" applyAlignment="1">
      <alignment vertical="top" wrapText="1"/>
      <protection/>
    </xf>
    <xf numFmtId="0" fontId="33" fillId="0" borderId="72" xfId="52" applyFont="1" applyFill="1" applyBorder="1" applyAlignment="1">
      <alignment vertical="top" wrapText="1"/>
      <protection/>
    </xf>
    <xf numFmtId="0" fontId="108" fillId="0" borderId="43" xfId="0" applyFont="1" applyBorder="1" applyAlignment="1">
      <alignment/>
    </xf>
    <xf numFmtId="0" fontId="18" fillId="0" borderId="43" xfId="52" applyFont="1" applyFill="1" applyBorder="1" applyAlignment="1">
      <alignment vertical="top" wrapText="1"/>
      <protection/>
    </xf>
    <xf numFmtId="0" fontId="109" fillId="0" borderId="41" xfId="52" applyFont="1" applyFill="1" applyBorder="1" applyAlignment="1">
      <alignment vertical="top" wrapText="1"/>
      <protection/>
    </xf>
    <xf numFmtId="0" fontId="127" fillId="0" borderId="41" xfId="52" applyFont="1" applyFill="1" applyBorder="1" applyAlignment="1">
      <alignment vertical="top" wrapText="1"/>
      <protection/>
    </xf>
    <xf numFmtId="0" fontId="108" fillId="0" borderId="69" xfId="0" applyFont="1" applyBorder="1" applyAlignment="1">
      <alignment/>
    </xf>
    <xf numFmtId="0" fontId="34" fillId="0" borderId="73" xfId="52" applyFont="1" applyFill="1" applyBorder="1" applyAlignment="1">
      <alignment horizontal="center" vertical="top" wrapText="1"/>
      <protection/>
    </xf>
    <xf numFmtId="0" fontId="34" fillId="0" borderId="70" xfId="52" applyFont="1" applyFill="1" applyBorder="1" applyAlignment="1">
      <alignment horizontal="center" vertical="top" wrapText="1"/>
      <protection/>
    </xf>
    <xf numFmtId="0" fontId="34" fillId="0" borderId="74" xfId="52" applyFont="1" applyFill="1" applyBorder="1" applyAlignment="1">
      <alignment horizontal="center" vertical="top" wrapText="1"/>
      <protection/>
    </xf>
    <xf numFmtId="0" fontId="19" fillId="0" borderId="43" xfId="52" applyFont="1" applyFill="1" applyBorder="1" applyAlignment="1">
      <alignment vertical="top" wrapText="1"/>
      <protection/>
    </xf>
    <xf numFmtId="9" fontId="129" fillId="39" borderId="0" xfId="52" applyNumberFormat="1" applyFont="1" applyFill="1" applyBorder="1" applyAlignment="1">
      <alignment vertical="center"/>
      <protection/>
    </xf>
    <xf numFmtId="0" fontId="129" fillId="39" borderId="39" xfId="52" applyFont="1" applyFill="1" applyBorder="1" applyAlignment="1">
      <alignment vertical="center"/>
      <protection/>
    </xf>
    <xf numFmtId="0" fontId="129" fillId="39" borderId="0" xfId="52" applyFont="1" applyFill="1" applyBorder="1" applyAlignment="1">
      <alignment vertical="center"/>
      <protection/>
    </xf>
    <xf numFmtId="0" fontId="130" fillId="39" borderId="0" xfId="52" applyFont="1" applyFill="1" applyBorder="1" applyAlignment="1">
      <alignment vertical="center" wrapText="1"/>
      <protection/>
    </xf>
    <xf numFmtId="0" fontId="33" fillId="0" borderId="40" xfId="52" applyFont="1" applyFill="1" applyBorder="1" applyAlignment="1">
      <alignment vertical="top" wrapText="1"/>
      <protection/>
    </xf>
    <xf numFmtId="1" fontId="56" fillId="0" borderId="70" xfId="52" applyNumberFormat="1" applyFont="1" applyFill="1" applyBorder="1" applyAlignment="1">
      <alignment horizontal="center" vertical="center"/>
      <protection/>
    </xf>
    <xf numFmtId="1" fontId="18" fillId="0" borderId="39" xfId="52" applyNumberFormat="1" applyFont="1" applyFill="1" applyBorder="1">
      <alignment/>
      <protection/>
    </xf>
    <xf numFmtId="1" fontId="56" fillId="0" borderId="39" xfId="52" applyNumberFormat="1" applyFont="1" applyFill="1" applyBorder="1">
      <alignment/>
      <protection/>
    </xf>
    <xf numFmtId="0" fontId="131" fillId="0" borderId="39" xfId="0" applyFont="1" applyFill="1" applyBorder="1" applyAlignment="1">
      <alignment/>
    </xf>
    <xf numFmtId="0" fontId="19" fillId="0" borderId="75" xfId="52" applyFont="1" applyFill="1" applyBorder="1" applyAlignment="1">
      <alignment vertical="top" wrapText="1"/>
      <protection/>
    </xf>
    <xf numFmtId="0" fontId="18" fillId="0" borderId="72" xfId="52" applyFont="1" applyFill="1" applyBorder="1" applyAlignment="1">
      <alignment vertical="center" wrapText="1"/>
      <protection/>
    </xf>
    <xf numFmtId="0" fontId="121" fillId="0" borderId="72" xfId="52" applyFont="1" applyFill="1" applyBorder="1" applyAlignment="1">
      <alignment vertical="center" wrapText="1"/>
      <protection/>
    </xf>
    <xf numFmtId="0" fontId="123" fillId="0" borderId="72" xfId="52" applyFont="1" applyFill="1" applyBorder="1" applyAlignment="1">
      <alignment vertical="center" wrapText="1"/>
      <protection/>
    </xf>
    <xf numFmtId="0" fontId="125" fillId="0" borderId="72" xfId="52" applyFont="1" applyFill="1" applyBorder="1" applyAlignment="1">
      <alignment vertical="center" wrapText="1"/>
      <protection/>
    </xf>
    <xf numFmtId="0" fontId="18" fillId="0" borderId="40" xfId="52" applyFont="1" applyFill="1" applyBorder="1" applyAlignment="1">
      <alignment vertical="center" wrapText="1"/>
      <protection/>
    </xf>
    <xf numFmtId="0" fontId="18" fillId="39" borderId="76" xfId="52" applyFont="1" applyFill="1" applyBorder="1" applyAlignment="1">
      <alignment vertical="center" wrapText="1"/>
      <protection/>
    </xf>
    <xf numFmtId="0" fontId="18" fillId="39" borderId="63" xfId="52" applyFont="1" applyFill="1" applyBorder="1" applyAlignment="1">
      <alignment vertical="center" wrapText="1"/>
      <protection/>
    </xf>
    <xf numFmtId="0" fontId="121" fillId="39" borderId="65" xfId="52" applyFont="1" applyFill="1" applyBorder="1" applyAlignment="1">
      <alignment vertical="center" wrapText="1"/>
      <protection/>
    </xf>
    <xf numFmtId="0" fontId="123" fillId="39" borderId="65" xfId="52" applyFont="1" applyFill="1" applyBorder="1" applyAlignment="1">
      <alignment vertical="center" wrapText="1"/>
      <protection/>
    </xf>
    <xf numFmtId="0" fontId="125" fillId="39" borderId="65" xfId="52" applyFont="1" applyFill="1" applyBorder="1" applyAlignment="1">
      <alignment vertical="center" wrapText="1"/>
      <protection/>
    </xf>
    <xf numFmtId="0" fontId="18" fillId="39" borderId="65" xfId="52" applyFont="1" applyFill="1" applyBorder="1" applyAlignment="1">
      <alignment vertical="center" wrapText="1"/>
      <protection/>
    </xf>
    <xf numFmtId="0" fontId="18" fillId="39" borderId="77" xfId="52" applyFont="1" applyFill="1" applyBorder="1" applyAlignment="1">
      <alignment vertical="center" wrapText="1"/>
      <protection/>
    </xf>
    <xf numFmtId="0" fontId="18" fillId="39" borderId="68" xfId="52" applyFont="1" applyFill="1" applyBorder="1" applyAlignment="1">
      <alignment vertical="center" wrapText="1"/>
      <protection/>
    </xf>
    <xf numFmtId="1" fontId="34" fillId="0" borderId="40" xfId="52" applyNumberFormat="1" applyFont="1" applyFill="1" applyBorder="1">
      <alignment/>
      <protection/>
    </xf>
    <xf numFmtId="1" fontId="34" fillId="0" borderId="39" xfId="52" applyNumberFormat="1" applyFont="1" applyFill="1" applyBorder="1" applyAlignment="1">
      <alignment vertical="center"/>
      <protection/>
    </xf>
    <xf numFmtId="0" fontId="108" fillId="0" borderId="78" xfId="0" applyFont="1" applyBorder="1" applyAlignment="1">
      <alignment/>
    </xf>
    <xf numFmtId="0" fontId="108" fillId="0" borderId="79" xfId="0" applyFont="1" applyBorder="1" applyAlignment="1">
      <alignment/>
    </xf>
    <xf numFmtId="1" fontId="129" fillId="0" borderId="0" xfId="52" applyNumberFormat="1" applyFont="1" applyFill="1" applyBorder="1" applyAlignment="1">
      <alignment horizontal="center" vertical="center"/>
      <protection/>
    </xf>
    <xf numFmtId="1" fontId="129" fillId="0" borderId="80" xfId="52" applyNumberFormat="1" applyFont="1" applyFill="1" applyBorder="1" applyAlignment="1">
      <alignment horizontal="center" vertical="center"/>
      <protection/>
    </xf>
    <xf numFmtId="0" fontId="108" fillId="0" borderId="45" xfId="0" applyFont="1" applyBorder="1" applyAlignment="1">
      <alignment/>
    </xf>
    <xf numFmtId="1" fontId="20" fillId="0" borderId="72" xfId="52" applyNumberFormat="1" applyFont="1" applyFill="1" applyBorder="1" applyAlignment="1">
      <alignment vertical="center"/>
      <protection/>
    </xf>
    <xf numFmtId="1" fontId="34" fillId="0" borderId="41" xfId="52" applyNumberFormat="1" applyFont="1" applyFill="1" applyBorder="1" applyAlignment="1">
      <alignment vertical="center"/>
      <protection/>
    </xf>
    <xf numFmtId="0" fontId="33" fillId="0" borderId="44" xfId="52" applyFont="1" applyFill="1" applyBorder="1" applyAlignment="1">
      <alignment horizontal="right" vertical="top" wrapText="1"/>
      <protection/>
    </xf>
    <xf numFmtId="0" fontId="33" fillId="0" borderId="41" xfId="52" applyFont="1" applyFill="1" applyBorder="1" applyAlignment="1">
      <alignment vertical="top" wrapText="1"/>
      <protection/>
    </xf>
    <xf numFmtId="0" fontId="33" fillId="0" borderId="41" xfId="52" applyFont="1" applyFill="1" applyBorder="1" applyAlignment="1">
      <alignment horizontal="right" vertical="top" wrapText="1"/>
      <protection/>
    </xf>
    <xf numFmtId="0" fontId="34" fillId="0" borderId="41" xfId="52" applyFont="1" applyFill="1" applyBorder="1" applyAlignment="1">
      <alignment vertical="top" wrapText="1"/>
      <protection/>
    </xf>
    <xf numFmtId="0" fontId="33" fillId="0" borderId="72" xfId="52" applyFont="1" applyFill="1" applyBorder="1" applyAlignment="1">
      <alignment horizontal="right" vertical="top" wrapText="1"/>
      <protection/>
    </xf>
    <xf numFmtId="0" fontId="34" fillId="0" borderId="72" xfId="52" applyFont="1" applyFill="1" applyBorder="1" applyAlignment="1">
      <alignment vertical="top" wrapText="1"/>
      <protection/>
    </xf>
    <xf numFmtId="0" fontId="132" fillId="0" borderId="39" xfId="0" applyFont="1" applyBorder="1" applyAlignment="1">
      <alignment vertical="center"/>
    </xf>
    <xf numFmtId="0" fontId="133" fillId="0" borderId="0" xfId="0" applyFont="1" applyBorder="1" applyAlignment="1">
      <alignment vertical="center" wrapText="1"/>
    </xf>
    <xf numFmtId="0" fontId="134" fillId="0" borderId="0" xfId="0" applyFont="1" applyAlignment="1">
      <alignment/>
    </xf>
    <xf numFmtId="0" fontId="133" fillId="0" borderId="81" xfId="0" applyFont="1" applyBorder="1" applyAlignment="1">
      <alignment vertical="center" wrapText="1"/>
    </xf>
    <xf numFmtId="0" fontId="133" fillId="0" borderId="40" xfId="0" applyFont="1" applyBorder="1" applyAlignment="1">
      <alignment vertical="center" wrapText="1"/>
    </xf>
    <xf numFmtId="0" fontId="133" fillId="0" borderId="82" xfId="0" applyFont="1" applyBorder="1" applyAlignment="1">
      <alignment vertical="center" wrapText="1"/>
    </xf>
    <xf numFmtId="0" fontId="117" fillId="0" borderId="39" xfId="52" applyFont="1" applyFill="1" applyBorder="1" applyAlignment="1">
      <alignment vertical="top" wrapText="1"/>
      <protection/>
    </xf>
    <xf numFmtId="1" fontId="133" fillId="0" borderId="39" xfId="52" applyNumberFormat="1" applyFont="1" applyFill="1" applyBorder="1" applyAlignment="1">
      <alignment vertical="center"/>
      <protection/>
    </xf>
    <xf numFmtId="0" fontId="134" fillId="0" borderId="44" xfId="0" applyFont="1" applyBorder="1" applyAlignment="1">
      <alignment/>
    </xf>
    <xf numFmtId="0" fontId="135" fillId="0" borderId="44" xfId="52" applyFont="1" applyFill="1" applyBorder="1" applyAlignment="1">
      <alignment horizontal="right" vertical="top" wrapText="1"/>
      <protection/>
    </xf>
    <xf numFmtId="0" fontId="136" fillId="0" borderId="44" xfId="52" applyFont="1" applyFill="1" applyBorder="1" applyAlignment="1">
      <alignment vertical="top" wrapText="1"/>
      <protection/>
    </xf>
    <xf numFmtId="1" fontId="133" fillId="0" borderId="44" xfId="52" applyNumberFormat="1" applyFont="1" applyFill="1" applyBorder="1" applyAlignment="1">
      <alignment horizontal="right" vertical="center"/>
      <protection/>
    </xf>
    <xf numFmtId="0" fontId="134" fillId="39" borderId="0" xfId="0" applyFont="1" applyFill="1" applyAlignment="1">
      <alignment/>
    </xf>
    <xf numFmtId="0" fontId="108" fillId="39" borderId="0" xfId="0" applyFont="1" applyFill="1" applyAlignment="1">
      <alignment/>
    </xf>
    <xf numFmtId="0" fontId="133" fillId="39" borderId="82" xfId="0" applyFont="1" applyFill="1" applyBorder="1" applyAlignment="1">
      <alignment vertical="center" wrapText="1"/>
    </xf>
    <xf numFmtId="0" fontId="133" fillId="39" borderId="83" xfId="0" applyFont="1" applyFill="1" applyBorder="1" applyAlignment="1">
      <alignment vertical="center" wrapText="1"/>
    </xf>
    <xf numFmtId="0" fontId="134" fillId="39" borderId="82" xfId="0" applyFont="1" applyFill="1" applyBorder="1" applyAlignment="1">
      <alignment vertical="center" wrapText="1"/>
    </xf>
    <xf numFmtId="0" fontId="133" fillId="39" borderId="84" xfId="0" applyFont="1" applyFill="1" applyBorder="1" applyAlignment="1">
      <alignment vertical="top" wrapText="1"/>
    </xf>
    <xf numFmtId="0" fontId="133" fillId="39" borderId="85" xfId="0" applyFont="1" applyFill="1" applyBorder="1" applyAlignment="1">
      <alignment vertical="center" wrapText="1"/>
    </xf>
    <xf numFmtId="0" fontId="134" fillId="0" borderId="39" xfId="0" applyFont="1" applyBorder="1" applyAlignment="1">
      <alignment/>
    </xf>
    <xf numFmtId="0" fontId="108" fillId="0" borderId="86" xfId="0" applyFont="1" applyBorder="1" applyAlignment="1">
      <alignment/>
    </xf>
    <xf numFmtId="0" fontId="134" fillId="0" borderId="78" xfId="0" applyFont="1" applyBorder="1" applyAlignment="1">
      <alignment/>
    </xf>
    <xf numFmtId="0" fontId="134" fillId="39" borderId="39" xfId="0" applyFont="1" applyFill="1" applyBorder="1" applyAlignment="1">
      <alignment/>
    </xf>
    <xf numFmtId="0" fontId="108" fillId="39" borderId="39" xfId="0" applyFont="1" applyFill="1" applyBorder="1" applyAlignment="1">
      <alignment/>
    </xf>
    <xf numFmtId="0" fontId="137" fillId="39" borderId="39" xfId="43" applyFont="1" applyFill="1" applyBorder="1" applyAlignment="1">
      <alignment vertical="center"/>
    </xf>
    <xf numFmtId="1" fontId="114" fillId="37" borderId="87" xfId="57" applyNumberFormat="1" applyFont="1" applyFill="1" applyBorder="1" applyAlignment="1">
      <alignment horizontal="center" vertical="center"/>
      <protection/>
    </xf>
    <xf numFmtId="1" fontId="114" fillId="37" borderId="88" xfId="57" applyNumberFormat="1" applyFont="1" applyFill="1" applyBorder="1" applyAlignment="1">
      <alignment horizontal="center" vertical="center"/>
      <protection/>
    </xf>
    <xf numFmtId="0" fontId="114" fillId="37" borderId="89" xfId="57" applyFont="1" applyFill="1" applyBorder="1" applyAlignment="1">
      <alignment horizontal="center" vertical="center" wrapText="1"/>
      <protection/>
    </xf>
    <xf numFmtId="0" fontId="138" fillId="36" borderId="15" xfId="0" applyFont="1" applyFill="1" applyBorder="1" applyAlignment="1">
      <alignment horizontal="left" vertical="top"/>
    </xf>
    <xf numFmtId="0" fontId="134" fillId="36" borderId="15" xfId="0" applyFont="1" applyFill="1" applyBorder="1" applyAlignment="1">
      <alignment/>
    </xf>
    <xf numFmtId="0" fontId="139" fillId="36" borderId="15" xfId="0" applyFont="1" applyFill="1" applyBorder="1" applyAlignment="1">
      <alignment horizontal="center" vertical="top"/>
    </xf>
    <xf numFmtId="0" fontId="139" fillId="36" borderId="15" xfId="0" applyFont="1" applyFill="1" applyBorder="1" applyAlignment="1">
      <alignment vertical="top"/>
    </xf>
    <xf numFmtId="49" fontId="140" fillId="36" borderId="15" xfId="0" applyNumberFormat="1" applyFont="1" applyFill="1" applyBorder="1" applyAlignment="1">
      <alignment horizontal="left" vertical="top" wrapText="1"/>
    </xf>
    <xf numFmtId="0" fontId="129" fillId="36" borderId="15" xfId="0" applyFont="1" applyFill="1" applyBorder="1" applyAlignment="1">
      <alignment horizontal="left" vertical="center" textRotation="40" wrapText="1"/>
    </xf>
    <xf numFmtId="0" fontId="133" fillId="39" borderId="15" xfId="0" applyFont="1" applyFill="1" applyBorder="1" applyAlignment="1">
      <alignment vertical="top" wrapText="1"/>
    </xf>
    <xf numFmtId="0" fontId="133" fillId="39" borderId="32" xfId="0" applyFont="1" applyFill="1" applyBorder="1" applyAlignment="1">
      <alignment vertical="center" wrapText="1"/>
    </xf>
    <xf numFmtId="0" fontId="133" fillId="39" borderId="72" xfId="0" applyFont="1" applyFill="1" applyBorder="1" applyAlignment="1">
      <alignment vertical="center" wrapText="1"/>
    </xf>
    <xf numFmtId="0" fontId="133" fillId="39" borderId="90" xfId="0" applyFont="1" applyFill="1" applyBorder="1" applyAlignment="1">
      <alignment vertical="center" wrapText="1"/>
    </xf>
    <xf numFmtId="0" fontId="133" fillId="39" borderId="91" xfId="0" applyFont="1" applyFill="1" applyBorder="1" applyAlignment="1">
      <alignment vertical="center" wrapText="1"/>
    </xf>
    <xf numFmtId="0" fontId="133" fillId="39" borderId="15" xfId="0" applyFont="1" applyFill="1" applyBorder="1" applyAlignment="1">
      <alignment vertical="center" wrapText="1"/>
    </xf>
    <xf numFmtId="0" fontId="133" fillId="39" borderId="92" xfId="0" applyFont="1" applyFill="1" applyBorder="1" applyAlignment="1">
      <alignment vertical="center" wrapText="1"/>
    </xf>
    <xf numFmtId="0" fontId="133" fillId="39" borderId="93" xfId="0" applyFont="1" applyFill="1" applyBorder="1" applyAlignment="1">
      <alignment vertical="top" wrapText="1"/>
    </xf>
    <xf numFmtId="0" fontId="133" fillId="39" borderId="94" xfId="0" applyFont="1" applyFill="1" applyBorder="1" applyAlignment="1">
      <alignment vertical="top" wrapText="1"/>
    </xf>
    <xf numFmtId="0" fontId="134" fillId="39" borderId="94" xfId="0" applyFont="1" applyFill="1" applyBorder="1" applyAlignment="1">
      <alignment vertical="center" wrapText="1"/>
    </xf>
    <xf numFmtId="0" fontId="133" fillId="39" borderId="93" xfId="0" applyFont="1" applyFill="1" applyBorder="1" applyAlignment="1">
      <alignment vertical="center" wrapText="1"/>
    </xf>
    <xf numFmtId="0" fontId="133" fillId="39" borderId="94" xfId="0" applyFont="1" applyFill="1" applyBorder="1" applyAlignment="1">
      <alignment vertical="center" wrapText="1"/>
    </xf>
    <xf numFmtId="0" fontId="133" fillId="39" borderId="95" xfId="0" applyFont="1" applyFill="1" applyBorder="1" applyAlignment="1">
      <alignment vertical="center" wrapText="1"/>
    </xf>
    <xf numFmtId="0" fontId="133" fillId="39" borderId="89" xfId="0" applyFont="1" applyFill="1" applyBorder="1" applyAlignment="1">
      <alignment vertical="center" wrapText="1"/>
    </xf>
    <xf numFmtId="0" fontId="133" fillId="40" borderId="15" xfId="0" applyFont="1" applyFill="1" applyBorder="1" applyAlignment="1">
      <alignment vertical="center" wrapText="1"/>
    </xf>
    <xf numFmtId="0" fontId="133" fillId="0" borderId="96" xfId="0" applyFont="1" applyBorder="1" applyAlignment="1">
      <alignment vertical="center" wrapText="1"/>
    </xf>
    <xf numFmtId="164" fontId="133" fillId="0" borderId="97" xfId="45" applyNumberFormat="1" applyFont="1" applyBorder="1" applyAlignment="1">
      <alignment vertical="center" wrapText="1"/>
    </xf>
    <xf numFmtId="0" fontId="133" fillId="0" borderId="98" xfId="0" applyFont="1" applyBorder="1" applyAlignment="1" quotePrefix="1">
      <alignment horizontal="right" vertical="center" wrapText="1"/>
    </xf>
    <xf numFmtId="0" fontId="133" fillId="0" borderId="99" xfId="0" applyFont="1" applyBorder="1" applyAlignment="1">
      <alignment vertical="center" wrapText="1"/>
    </xf>
    <xf numFmtId="0" fontId="133" fillId="0" borderId="100" xfId="0" applyFont="1" applyBorder="1" applyAlignment="1">
      <alignment horizontal="right" vertical="center" wrapText="1"/>
    </xf>
    <xf numFmtId="43" fontId="133" fillId="0" borderId="0" xfId="45" applyFont="1" applyBorder="1" applyAlignment="1">
      <alignment vertical="center" wrapText="1"/>
    </xf>
    <xf numFmtId="0" fontId="133" fillId="0" borderId="101" xfId="0" applyFont="1" applyBorder="1" applyAlignment="1">
      <alignment vertical="center" wrapText="1"/>
    </xf>
    <xf numFmtId="0" fontId="109" fillId="37" borderId="102" xfId="0" applyFont="1" applyFill="1" applyBorder="1" applyAlignment="1">
      <alignment horizontal="center" vertical="center"/>
    </xf>
    <xf numFmtId="0" fontId="109" fillId="37" borderId="103" xfId="0" applyFont="1" applyFill="1" applyBorder="1" applyAlignment="1">
      <alignment vertical="center"/>
    </xf>
    <xf numFmtId="0" fontId="109" fillId="37" borderId="104" xfId="0" applyFont="1" applyFill="1" applyBorder="1" applyAlignment="1">
      <alignment vertical="center"/>
    </xf>
    <xf numFmtId="0" fontId="141" fillId="37" borderId="105" xfId="0" applyFont="1" applyFill="1" applyBorder="1" applyAlignment="1">
      <alignment vertical="center"/>
    </xf>
    <xf numFmtId="49" fontId="109" fillId="37" borderId="106" xfId="0" applyNumberFormat="1" applyFont="1" applyFill="1" applyBorder="1" applyAlignment="1">
      <alignment vertical="center"/>
    </xf>
    <xf numFmtId="49" fontId="142" fillId="37" borderId="63" xfId="0" applyNumberFormat="1" applyFont="1" applyFill="1" applyBorder="1" applyAlignment="1">
      <alignment vertical="center"/>
    </xf>
    <xf numFmtId="49" fontId="109" fillId="37" borderId="107" xfId="0" applyNumberFormat="1" applyFont="1" applyFill="1" applyBorder="1" applyAlignment="1">
      <alignment vertical="center"/>
    </xf>
    <xf numFmtId="49" fontId="143" fillId="0" borderId="108" xfId="0" applyNumberFormat="1" applyFont="1" applyBorder="1" applyAlignment="1">
      <alignment vertical="center"/>
    </xf>
    <xf numFmtId="49" fontId="133" fillId="0" borderId="108" xfId="0" applyNumberFormat="1" applyFont="1" applyBorder="1" applyAlignment="1">
      <alignment/>
    </xf>
    <xf numFmtId="49" fontId="34" fillId="0" borderId="108" xfId="0" applyNumberFormat="1" applyFont="1" applyBorder="1" applyAlignment="1">
      <alignment/>
    </xf>
    <xf numFmtId="49" fontId="108" fillId="0" borderId="108" xfId="0" applyNumberFormat="1" applyFont="1" applyBorder="1" applyAlignment="1">
      <alignment/>
    </xf>
    <xf numFmtId="49" fontId="133" fillId="0" borderId="108" xfId="0" applyNumberFormat="1" applyFont="1" applyBorder="1" applyAlignment="1">
      <alignment wrapText="1"/>
    </xf>
    <xf numFmtId="0" fontId="108" fillId="0" borderId="46" xfId="0" applyFont="1" applyBorder="1" applyAlignment="1">
      <alignment/>
    </xf>
    <xf numFmtId="0" fontId="108" fillId="0" borderId="39" xfId="0" applyFont="1" applyBorder="1" applyAlignment="1">
      <alignment vertical="top" wrapText="1"/>
    </xf>
    <xf numFmtId="49" fontId="34" fillId="0" borderId="39" xfId="0" applyNumberFormat="1" applyFont="1" applyBorder="1" applyAlignment="1">
      <alignment/>
    </xf>
    <xf numFmtId="49" fontId="41" fillId="0" borderId="42" xfId="0" applyNumberFormat="1" applyFont="1" applyBorder="1" applyAlignment="1">
      <alignment/>
    </xf>
    <xf numFmtId="0" fontId="108" fillId="0" borderId="42" xfId="0" applyFont="1" applyBorder="1" applyAlignment="1">
      <alignment vertical="top" wrapText="1"/>
    </xf>
    <xf numFmtId="0" fontId="108" fillId="0" borderId="109" xfId="0" applyFont="1" applyBorder="1" applyAlignment="1">
      <alignment/>
    </xf>
    <xf numFmtId="49" fontId="45" fillId="0" borderId="110" xfId="0" applyNumberFormat="1" applyFont="1" applyBorder="1" applyAlignment="1">
      <alignment/>
    </xf>
    <xf numFmtId="49" fontId="144" fillId="0" borderId="111" xfId="0" applyNumberFormat="1" applyFont="1" applyBorder="1" applyAlignment="1">
      <alignment vertical="top" wrapText="1"/>
    </xf>
    <xf numFmtId="0" fontId="145" fillId="0" borderId="112" xfId="0" applyFont="1" applyBorder="1" applyAlignment="1">
      <alignment horizontal="right" vertical="center"/>
    </xf>
    <xf numFmtId="49" fontId="108" fillId="0" borderId="113" xfId="0" applyNumberFormat="1" applyFont="1" applyBorder="1" applyAlignment="1">
      <alignment vertical="top" wrapText="1"/>
    </xf>
    <xf numFmtId="0" fontId="108" fillId="0" borderId="112" xfId="0" applyFont="1" applyBorder="1" applyAlignment="1">
      <alignment/>
    </xf>
    <xf numFmtId="0" fontId="108" fillId="0" borderId="114" xfId="0" applyFont="1" applyBorder="1" applyAlignment="1">
      <alignment/>
    </xf>
    <xf numFmtId="0" fontId="108" fillId="0" borderId="115" xfId="0" applyFont="1" applyBorder="1" applyAlignment="1">
      <alignment/>
    </xf>
    <xf numFmtId="0" fontId="108" fillId="0" borderId="116" xfId="0" applyFont="1" applyBorder="1" applyAlignment="1">
      <alignment vertical="top" wrapText="1"/>
    </xf>
    <xf numFmtId="165" fontId="33" fillId="0" borderId="70" xfId="45" applyNumberFormat="1" applyFont="1" applyFill="1" applyBorder="1" applyAlignment="1">
      <alignment horizontal="center" vertical="center" wrapText="1"/>
    </xf>
    <xf numFmtId="165" fontId="33" fillId="0" borderId="0" xfId="45" applyNumberFormat="1" applyFont="1" applyFill="1" applyBorder="1" applyAlignment="1">
      <alignment horizontal="center" vertical="center" wrapText="1"/>
    </xf>
    <xf numFmtId="164" fontId="146" fillId="39" borderId="0" xfId="45" applyNumberFormat="1" applyFont="1" applyFill="1" applyBorder="1" applyAlignment="1">
      <alignment vertical="center" wrapText="1"/>
    </xf>
    <xf numFmtId="9" fontId="147" fillId="0" borderId="39" xfId="55" applyFont="1" applyFill="1" applyBorder="1" applyAlignment="1">
      <alignment horizontal="left" vertical="top"/>
    </xf>
    <xf numFmtId="0" fontId="18" fillId="39" borderId="61" xfId="52" applyFont="1" applyFill="1" applyBorder="1" applyAlignment="1">
      <alignment vertical="center" wrapText="1"/>
      <protection/>
    </xf>
    <xf numFmtId="0" fontId="121" fillId="39" borderId="64" xfId="52" applyFont="1" applyFill="1" applyBorder="1" applyAlignment="1">
      <alignment vertical="center" wrapText="1"/>
      <protection/>
    </xf>
    <xf numFmtId="164" fontId="146" fillId="39" borderId="64" xfId="45" applyNumberFormat="1" applyFont="1" applyFill="1" applyBorder="1" applyAlignment="1">
      <alignment vertical="center" wrapText="1"/>
    </xf>
    <xf numFmtId="0" fontId="125" fillId="39" borderId="64" xfId="52" applyFont="1" applyFill="1" applyBorder="1" applyAlignment="1">
      <alignment vertical="center" wrapText="1"/>
      <protection/>
    </xf>
    <xf numFmtId="0" fontId="18" fillId="39" borderId="64" xfId="52" applyFont="1" applyFill="1" applyBorder="1" applyAlignment="1">
      <alignment vertical="center" wrapText="1"/>
      <protection/>
    </xf>
    <xf numFmtId="0" fontId="123" fillId="39" borderId="64" xfId="52" applyFont="1" applyFill="1" applyBorder="1" applyAlignment="1">
      <alignment vertical="center" wrapText="1"/>
      <protection/>
    </xf>
    <xf numFmtId="0" fontId="18" fillId="39" borderId="66" xfId="52" applyFont="1" applyFill="1" applyBorder="1" applyAlignment="1">
      <alignment vertical="center" wrapText="1"/>
      <protection/>
    </xf>
    <xf numFmtId="0" fontId="135" fillId="39" borderId="64" xfId="52" applyFont="1" applyFill="1" applyBorder="1" applyAlignment="1">
      <alignment vertical="center"/>
      <protection/>
    </xf>
    <xf numFmtId="0" fontId="135" fillId="39" borderId="0" xfId="52" applyFont="1" applyFill="1" applyBorder="1" applyAlignment="1">
      <alignment vertical="center"/>
      <protection/>
    </xf>
    <xf numFmtId="0" fontId="148" fillId="37" borderId="117" xfId="57" applyFont="1" applyFill="1" applyBorder="1" applyAlignment="1">
      <alignment horizontal="center" vertical="center" wrapText="1"/>
      <protection/>
    </xf>
    <xf numFmtId="0" fontId="148" fillId="37" borderId="53" xfId="57" applyFont="1" applyFill="1" applyBorder="1" applyAlignment="1">
      <alignment horizontal="center" vertical="center" wrapText="1"/>
      <protection/>
    </xf>
    <xf numFmtId="0" fontId="148" fillId="37" borderId="118" xfId="57" applyFont="1" applyFill="1" applyBorder="1" applyAlignment="1">
      <alignment horizontal="center" vertical="center" wrapText="1"/>
      <protection/>
    </xf>
    <xf numFmtId="0" fontId="128" fillId="36" borderId="119" xfId="57" applyFont="1" applyFill="1" applyBorder="1" applyAlignment="1">
      <alignment horizontal="center" vertical="center" wrapText="1"/>
      <protection/>
    </xf>
    <xf numFmtId="0" fontId="149" fillId="36" borderId="119" xfId="57" applyFont="1" applyFill="1" applyBorder="1" applyAlignment="1">
      <alignment horizontal="center" vertical="center"/>
      <protection/>
    </xf>
    <xf numFmtId="0" fontId="149" fillId="36" borderId="120" xfId="57" applyFont="1" applyFill="1" applyBorder="1" applyAlignment="1">
      <alignment horizontal="center" vertical="center"/>
      <protection/>
    </xf>
    <xf numFmtId="0" fontId="114" fillId="36" borderId="121" xfId="57" applyFont="1" applyFill="1" applyBorder="1" applyAlignment="1">
      <alignment horizontal="left" vertical="center" wrapText="1"/>
      <protection/>
    </xf>
    <xf numFmtId="0" fontId="114" fillId="36" borderId="53" xfId="57" applyFont="1" applyFill="1" applyBorder="1" applyAlignment="1">
      <alignment horizontal="left" vertical="center" wrapText="1"/>
      <protection/>
    </xf>
    <xf numFmtId="0" fontId="114" fillId="36" borderId="122" xfId="57" applyFont="1" applyFill="1" applyBorder="1" applyAlignment="1">
      <alignment horizontal="left" vertical="center"/>
      <protection/>
    </xf>
    <xf numFmtId="0" fontId="21" fillId="0" borderId="44" xfId="57" applyFont="1" applyBorder="1" applyAlignment="1">
      <alignment horizontal="center"/>
      <protection/>
    </xf>
    <xf numFmtId="9" fontId="114" fillId="36" borderId="88" xfId="56" applyFont="1" applyFill="1" applyBorder="1" applyAlignment="1">
      <alignment horizontal="center" vertical="center"/>
    </xf>
    <xf numFmtId="9" fontId="114" fillId="36" borderId="51" xfId="56" applyFont="1" applyFill="1" applyBorder="1" applyAlignment="1">
      <alignment horizontal="center" vertical="center"/>
    </xf>
    <xf numFmtId="9" fontId="114" fillId="36" borderId="123" xfId="56" applyFont="1" applyFill="1" applyBorder="1" applyAlignment="1">
      <alignment horizontal="center" vertical="center"/>
    </xf>
    <xf numFmtId="0" fontId="150" fillId="0" borderId="124" xfId="57" applyFont="1" applyBorder="1" applyAlignment="1">
      <alignment horizontal="right" vertical="center" textRotation="90"/>
      <protection/>
    </xf>
    <xf numFmtId="0" fontId="150" fillId="0" borderId="125" xfId="57" applyFont="1" applyBorder="1" applyAlignment="1">
      <alignment horizontal="right" vertical="center" textRotation="90"/>
      <protection/>
    </xf>
    <xf numFmtId="0" fontId="150" fillId="0" borderId="126" xfId="57" applyFont="1" applyBorder="1" applyAlignment="1">
      <alignment horizontal="right" vertical="center" textRotation="90"/>
      <protection/>
    </xf>
    <xf numFmtId="0" fontId="114" fillId="36" borderId="122" xfId="57" applyFont="1" applyFill="1" applyBorder="1" applyAlignment="1">
      <alignment horizontal="left" vertical="center" wrapText="1"/>
      <protection/>
    </xf>
    <xf numFmtId="0" fontId="151" fillId="37" borderId="127" xfId="52" applyFont="1" applyFill="1" applyBorder="1" applyAlignment="1">
      <alignment horizontal="center" vertical="top" wrapText="1"/>
      <protection/>
    </xf>
    <xf numFmtId="0" fontId="152" fillId="0" borderId="128" xfId="0" applyFont="1" applyBorder="1" applyAlignment="1">
      <alignment horizontal="center" wrapText="1"/>
    </xf>
    <xf numFmtId="0" fontId="152" fillId="0" borderId="129" xfId="0" applyFont="1" applyBorder="1" applyAlignment="1">
      <alignment horizontal="center" wrapText="1"/>
    </xf>
    <xf numFmtId="9" fontId="129" fillId="0" borderId="130" xfId="55" applyFont="1" applyFill="1" applyBorder="1" applyAlignment="1">
      <alignment horizontal="center" vertical="center"/>
    </xf>
    <xf numFmtId="9" fontId="129" fillId="0" borderId="131" xfId="55" applyFont="1" applyFill="1" applyBorder="1" applyAlignment="1">
      <alignment horizontal="center" vertical="center"/>
    </xf>
    <xf numFmtId="9" fontId="129" fillId="0" borderId="132" xfId="55" applyFont="1" applyFill="1" applyBorder="1" applyAlignment="1">
      <alignment horizontal="center" vertical="center"/>
    </xf>
    <xf numFmtId="0" fontId="109" fillId="36" borderId="133" xfId="52" applyFont="1" applyFill="1" applyBorder="1" applyAlignment="1">
      <alignment horizontal="center" vertical="center" wrapText="1"/>
      <protection/>
    </xf>
    <xf numFmtId="0" fontId="109" fillId="36" borderId="134" xfId="52" applyFont="1" applyFill="1" applyBorder="1" applyAlignment="1">
      <alignment horizontal="center" vertical="center" wrapText="1"/>
      <protection/>
    </xf>
    <xf numFmtId="0" fontId="109" fillId="36" borderId="135" xfId="52" applyFont="1" applyFill="1" applyBorder="1" applyAlignment="1">
      <alignment horizontal="center" vertical="center" wrapText="1"/>
      <protection/>
    </xf>
    <xf numFmtId="0" fontId="109" fillId="36" borderId="25" xfId="52" applyFont="1" applyFill="1" applyBorder="1" applyAlignment="1">
      <alignment horizontal="center" vertical="center" wrapText="1"/>
      <protection/>
    </xf>
    <xf numFmtId="0" fontId="109" fillId="36" borderId="0" xfId="52" applyFont="1" applyFill="1" applyBorder="1" applyAlignment="1">
      <alignment horizontal="center" vertical="center" wrapText="1"/>
      <protection/>
    </xf>
    <xf numFmtId="0" fontId="109" fillId="36" borderId="26" xfId="52" applyFont="1" applyFill="1" applyBorder="1" applyAlignment="1">
      <alignment horizontal="center" vertical="center" wrapText="1"/>
      <protection/>
    </xf>
    <xf numFmtId="0" fontId="109" fillId="36" borderId="32" xfId="52" applyFont="1" applyFill="1" applyBorder="1" applyAlignment="1">
      <alignment horizontal="center" vertical="center" wrapText="1"/>
      <protection/>
    </xf>
    <xf numFmtId="0" fontId="109" fillId="36" borderId="136" xfId="52" applyFont="1" applyFill="1" applyBorder="1" applyAlignment="1">
      <alignment horizontal="center" vertical="center" wrapText="1"/>
      <protection/>
    </xf>
    <xf numFmtId="0" fontId="109" fillId="36" borderId="30" xfId="52" applyFont="1" applyFill="1" applyBorder="1" applyAlignment="1">
      <alignment horizontal="center" vertical="center" wrapText="1"/>
      <protection/>
    </xf>
    <xf numFmtId="164" fontId="146" fillId="39" borderId="0" xfId="45" applyNumberFormat="1" applyFont="1" applyFill="1" applyBorder="1" applyAlignment="1">
      <alignment horizontal="center" vertical="center" wrapText="1"/>
    </xf>
    <xf numFmtId="9" fontId="41" fillId="39" borderId="0" xfId="55" applyFont="1" applyFill="1" applyBorder="1" applyAlignment="1">
      <alignment horizontal="center" vertical="center"/>
    </xf>
    <xf numFmtId="0" fontId="20" fillId="39" borderId="0" xfId="52" applyFont="1" applyFill="1" applyBorder="1" applyAlignment="1">
      <alignment horizontal="right" vertical="center"/>
      <protection/>
    </xf>
    <xf numFmtId="0" fontId="109" fillId="36" borderId="0" xfId="52" applyFont="1" applyFill="1" applyBorder="1" applyAlignment="1">
      <alignment horizontal="left" vertical="center" wrapText="1"/>
      <protection/>
    </xf>
    <xf numFmtId="165" fontId="127" fillId="37" borderId="137" xfId="45" applyNumberFormat="1" applyFont="1" applyFill="1" applyBorder="1" applyAlignment="1">
      <alignment horizontal="center" vertical="center" wrapText="1"/>
    </xf>
    <xf numFmtId="165" fontId="127" fillId="37" borderId="138" xfId="45" applyNumberFormat="1" applyFont="1" applyFill="1" applyBorder="1" applyAlignment="1">
      <alignment horizontal="center" vertical="center" wrapText="1"/>
    </xf>
    <xf numFmtId="165" fontId="127" fillId="37" borderId="139" xfId="45" applyNumberFormat="1" applyFont="1" applyFill="1" applyBorder="1" applyAlignment="1">
      <alignment horizontal="center" vertical="center" wrapText="1"/>
    </xf>
    <xf numFmtId="9" fontId="129" fillId="0" borderId="140" xfId="55" applyFont="1" applyFill="1" applyBorder="1" applyAlignment="1">
      <alignment horizontal="center" vertical="center"/>
    </xf>
    <xf numFmtId="9" fontId="129" fillId="0" borderId="141" xfId="55" applyFont="1" applyFill="1" applyBorder="1" applyAlignment="1">
      <alignment horizontal="center" vertical="center"/>
    </xf>
    <xf numFmtId="9" fontId="129" fillId="0" borderId="142" xfId="55" applyFont="1" applyFill="1" applyBorder="1" applyAlignment="1">
      <alignment horizontal="center" vertical="center"/>
    </xf>
    <xf numFmtId="0" fontId="135" fillId="39" borderId="0" xfId="52" applyFont="1" applyFill="1" applyBorder="1" applyAlignment="1">
      <alignment horizontal="center" vertical="center" wrapText="1"/>
      <protection/>
    </xf>
    <xf numFmtId="165" fontId="128" fillId="37" borderId="40" xfId="45" applyNumberFormat="1" applyFont="1" applyFill="1" applyBorder="1" applyAlignment="1">
      <alignment horizontal="center" vertical="center" wrapText="1"/>
    </xf>
    <xf numFmtId="165" fontId="149" fillId="37" borderId="70" xfId="45" applyNumberFormat="1" applyFont="1" applyFill="1" applyBorder="1" applyAlignment="1">
      <alignment horizontal="center" vertical="center"/>
    </xf>
    <xf numFmtId="165" fontId="149" fillId="37" borderId="42" xfId="45" applyNumberFormat="1" applyFont="1" applyFill="1" applyBorder="1" applyAlignment="1">
      <alignment horizontal="center" vertical="center"/>
    </xf>
    <xf numFmtId="0" fontId="109" fillId="36" borderId="19" xfId="52" applyFont="1" applyFill="1" applyBorder="1" applyAlignment="1">
      <alignment horizontal="left" vertical="center" wrapText="1"/>
      <protection/>
    </xf>
    <xf numFmtId="0" fontId="109" fillId="36" borderId="31" xfId="52" applyFont="1" applyFill="1" applyBorder="1" applyAlignment="1">
      <alignment horizontal="left" vertical="center" wrapText="1"/>
      <protection/>
    </xf>
    <xf numFmtId="0" fontId="109" fillId="36" borderId="89" xfId="52" applyFont="1" applyFill="1" applyBorder="1" applyAlignment="1">
      <alignment horizontal="left" vertical="center" wrapText="1"/>
      <protection/>
    </xf>
    <xf numFmtId="0" fontId="109" fillId="36" borderId="0" xfId="52" applyFont="1" applyFill="1" applyBorder="1" applyAlignment="1">
      <alignment vertical="center" wrapText="1"/>
      <protection/>
    </xf>
    <xf numFmtId="0" fontId="127" fillId="37" borderId="143" xfId="52" applyFont="1" applyFill="1" applyBorder="1" applyAlignment="1">
      <alignment horizontal="center" vertical="center" wrapText="1"/>
      <protection/>
    </xf>
    <xf numFmtId="0" fontId="127" fillId="37" borderId="76" xfId="52" applyFont="1" applyFill="1" applyBorder="1" applyAlignment="1">
      <alignment horizontal="center" vertical="center" wrapText="1"/>
      <protection/>
    </xf>
    <xf numFmtId="0" fontId="127" fillId="37" borderId="144" xfId="52" applyFont="1" applyFill="1" applyBorder="1" applyAlignment="1">
      <alignment horizontal="center" vertical="center" wrapText="1"/>
      <protection/>
    </xf>
    <xf numFmtId="0" fontId="127" fillId="37" borderId="145" xfId="52" applyFont="1" applyFill="1" applyBorder="1" applyAlignment="1">
      <alignment horizontal="center" vertical="center" wrapText="1"/>
      <protection/>
    </xf>
    <xf numFmtId="0" fontId="127" fillId="37" borderId="39" xfId="52" applyFont="1" applyFill="1" applyBorder="1" applyAlignment="1">
      <alignment horizontal="center" vertical="center" wrapText="1"/>
      <protection/>
    </xf>
    <xf numFmtId="0" fontId="127" fillId="37" borderId="146" xfId="52" applyFont="1" applyFill="1" applyBorder="1" applyAlignment="1">
      <alignment horizontal="center" vertical="center" wrapText="1"/>
      <protection/>
    </xf>
    <xf numFmtId="0" fontId="127" fillId="37" borderId="147" xfId="52" applyFont="1" applyFill="1" applyBorder="1" applyAlignment="1">
      <alignment horizontal="center" vertical="center" wrapText="1"/>
      <protection/>
    </xf>
    <xf numFmtId="0" fontId="127" fillId="37" borderId="77" xfId="52" applyFont="1" applyFill="1" applyBorder="1" applyAlignment="1">
      <alignment horizontal="center" vertical="center" wrapText="1"/>
      <protection/>
    </xf>
    <xf numFmtId="0" fontId="127" fillId="37" borderId="148" xfId="52" applyFont="1" applyFill="1" applyBorder="1" applyAlignment="1">
      <alignment horizontal="center" vertical="center" wrapText="1"/>
      <protection/>
    </xf>
    <xf numFmtId="0" fontId="135" fillId="39" borderId="0" xfId="52" applyFont="1" applyFill="1" applyBorder="1" applyAlignment="1">
      <alignment horizontal="center" vertical="center"/>
      <protection/>
    </xf>
    <xf numFmtId="9" fontId="129" fillId="39" borderId="0" xfId="56" applyFont="1" applyFill="1" applyBorder="1" applyAlignment="1">
      <alignment horizontal="center" vertical="center" wrapText="1"/>
    </xf>
    <xf numFmtId="0" fontId="133" fillId="39" borderId="149" xfId="0" applyFont="1" applyFill="1" applyBorder="1" applyAlignment="1">
      <alignment horizontal="left" vertical="center" wrapText="1" indent="5"/>
    </xf>
    <xf numFmtId="0" fontId="133" fillId="39" borderId="150" xfId="0" applyFont="1" applyFill="1" applyBorder="1" applyAlignment="1">
      <alignment horizontal="left" vertical="center" wrapText="1" indent="5"/>
    </xf>
    <xf numFmtId="0" fontId="133" fillId="39" borderId="151" xfId="0" applyFont="1" applyFill="1" applyBorder="1" applyAlignment="1">
      <alignment vertical="center" wrapText="1"/>
    </xf>
    <xf numFmtId="0" fontId="133" fillId="39" borderId="152" xfId="0" applyFont="1" applyFill="1" applyBorder="1" applyAlignment="1">
      <alignment vertical="center" wrapText="1"/>
    </xf>
    <xf numFmtId="0" fontId="133" fillId="39" borderId="153" xfId="0" applyFont="1" applyFill="1" applyBorder="1" applyAlignment="1">
      <alignment horizontal="left" vertical="center" wrapText="1" indent="5"/>
    </xf>
    <xf numFmtId="0" fontId="133" fillId="39" borderId="154" xfId="0" applyFont="1" applyFill="1" applyBorder="1" applyAlignment="1">
      <alignment horizontal="left" vertical="center" wrapText="1" indent="5"/>
    </xf>
    <xf numFmtId="0" fontId="133" fillId="39" borderId="155" xfId="0" applyFont="1" applyFill="1" applyBorder="1" applyAlignment="1">
      <alignment horizontal="left" vertical="center" wrapText="1" indent="5"/>
    </xf>
    <xf numFmtId="0" fontId="133" fillId="0" borderId="156" xfId="0" applyFont="1" applyBorder="1" applyAlignment="1">
      <alignment vertical="center" wrapText="1"/>
    </xf>
    <xf numFmtId="0" fontId="133" fillId="0" borderId="157" xfId="0" applyFont="1" applyBorder="1" applyAlignment="1">
      <alignment vertical="center" wrapText="1"/>
    </xf>
    <xf numFmtId="0" fontId="133" fillId="0" borderId="158" xfId="0" applyFont="1" applyBorder="1" applyAlignment="1">
      <alignment vertical="center" wrapText="1"/>
    </xf>
    <xf numFmtId="0" fontId="133" fillId="0" borderId="25" xfId="0" applyFont="1" applyBorder="1" applyAlignment="1">
      <alignment vertical="center" wrapText="1"/>
    </xf>
    <xf numFmtId="0" fontId="133" fillId="0" borderId="0" xfId="0" applyFont="1" applyBorder="1" applyAlignment="1">
      <alignment vertical="center" wrapText="1"/>
    </xf>
    <xf numFmtId="0" fontId="133" fillId="0" borderId="73" xfId="0" applyFont="1" applyBorder="1" applyAlignment="1">
      <alignment vertical="center" wrapText="1"/>
    </xf>
    <xf numFmtId="0" fontId="133" fillId="0" borderId="32" xfId="0" applyFont="1" applyBorder="1" applyAlignment="1">
      <alignment vertical="center" wrapText="1"/>
    </xf>
    <xf numFmtId="0" fontId="133" fillId="0" borderId="136" xfId="0" applyFont="1" applyBorder="1" applyAlignment="1">
      <alignment vertical="center" wrapText="1"/>
    </xf>
    <xf numFmtId="0" fontId="133" fillId="0" borderId="159" xfId="0" applyFont="1" applyBorder="1" applyAlignment="1">
      <alignment vertical="center" wrapText="1"/>
    </xf>
    <xf numFmtId="0" fontId="133" fillId="0" borderId="160" xfId="0" applyFont="1" applyBorder="1" applyAlignment="1">
      <alignment horizontal="left" vertical="center" wrapText="1"/>
    </xf>
    <xf numFmtId="0" fontId="133" fillId="0" borderId="157" xfId="0" applyFont="1" applyBorder="1" applyAlignment="1">
      <alignment horizontal="left" vertical="center" wrapText="1"/>
    </xf>
    <xf numFmtId="0" fontId="133" fillId="0" borderId="161" xfId="0" applyFont="1" applyBorder="1" applyAlignment="1">
      <alignment horizontal="left" vertical="center" wrapText="1"/>
    </xf>
    <xf numFmtId="0" fontId="133" fillId="0" borderId="162" xfId="0" applyFont="1" applyBorder="1" applyAlignment="1">
      <alignment horizontal="left" vertical="center" wrapText="1"/>
    </xf>
    <xf numFmtId="0" fontId="133" fillId="0" borderId="0" xfId="0" applyFont="1" applyBorder="1" applyAlignment="1">
      <alignment horizontal="left" vertical="center" wrapText="1"/>
    </xf>
    <xf numFmtId="0" fontId="133" fillId="0" borderId="26" xfId="0" applyFont="1" applyBorder="1" applyAlignment="1">
      <alignment horizontal="left" vertical="center" wrapText="1"/>
    </xf>
    <xf numFmtId="0" fontId="133" fillId="0" borderId="163" xfId="0" applyFont="1" applyBorder="1" applyAlignment="1">
      <alignment horizontal="left" vertical="center" wrapText="1"/>
    </xf>
    <xf numFmtId="0" fontId="133" fillId="0" borderId="136" xfId="0" applyFont="1" applyBorder="1" applyAlignment="1">
      <alignment horizontal="left" vertical="center" wrapText="1"/>
    </xf>
    <xf numFmtId="0" fontId="133" fillId="0" borderId="30" xfId="0" applyFont="1" applyBorder="1" applyAlignment="1">
      <alignment horizontal="left" vertical="center" wrapText="1"/>
    </xf>
    <xf numFmtId="0" fontId="133" fillId="39" borderId="164" xfId="0" applyFont="1" applyFill="1" applyBorder="1" applyAlignment="1">
      <alignment horizontal="left" vertical="center" wrapText="1" indent="5"/>
    </xf>
    <xf numFmtId="0" fontId="133" fillId="39" borderId="165" xfId="0" applyFont="1" applyFill="1" applyBorder="1" applyAlignment="1">
      <alignment horizontal="left" vertical="center" wrapText="1" indent="5"/>
    </xf>
    <xf numFmtId="0" fontId="133" fillId="39" borderId="166" xfId="0" applyFont="1" applyFill="1" applyBorder="1" applyAlignment="1">
      <alignment horizontal="left" vertical="center" wrapText="1" indent="5"/>
    </xf>
    <xf numFmtId="0" fontId="133" fillId="39" borderId="167" xfId="0" applyFont="1" applyFill="1" applyBorder="1" applyAlignment="1">
      <alignment horizontal="left" vertical="center" wrapText="1" indent="5"/>
    </xf>
    <xf numFmtId="0" fontId="133" fillId="39" borderId="168" xfId="0" applyFont="1" applyFill="1" applyBorder="1" applyAlignment="1">
      <alignment horizontal="left" vertical="center" wrapText="1" indent="5"/>
    </xf>
    <xf numFmtId="0" fontId="133" fillId="39" borderId="169" xfId="0" applyFont="1" applyFill="1" applyBorder="1" applyAlignment="1">
      <alignment horizontal="left" vertical="center" wrapText="1" indent="5"/>
    </xf>
    <xf numFmtId="0" fontId="133" fillId="39" borderId="170" xfId="0" applyFont="1" applyFill="1" applyBorder="1" applyAlignment="1">
      <alignment horizontal="left" vertical="center" wrapText="1"/>
    </xf>
    <xf numFmtId="0" fontId="133" fillId="39" borderId="152" xfId="0" applyFont="1" applyFill="1" applyBorder="1" applyAlignment="1">
      <alignment horizontal="left" vertical="center" wrapText="1"/>
    </xf>
    <xf numFmtId="0" fontId="133" fillId="39" borderId="171" xfId="0" applyFont="1" applyFill="1" applyBorder="1" applyAlignment="1">
      <alignment horizontal="left" vertical="center" wrapText="1"/>
    </xf>
    <xf numFmtId="0" fontId="133" fillId="39" borderId="150"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rmal 2" xfId="52"/>
    <cellStyle name="Notitie" xfId="53"/>
    <cellStyle name="Ongeldig" xfId="54"/>
    <cellStyle name="Percent 2" xfId="55"/>
    <cellStyle name="Percent" xfId="56"/>
    <cellStyle name="Standaard 2" xfId="57"/>
    <cellStyle name="Titel" xfId="58"/>
    <cellStyle name="Totaal" xfId="59"/>
    <cellStyle name="Uitvoer" xfId="60"/>
    <cellStyle name="Currency" xfId="61"/>
    <cellStyle name="Currency [0]" xfId="62"/>
    <cellStyle name="Verklarende tekst" xfId="63"/>
    <cellStyle name="Waarschuwingstekst" xfId="64"/>
  </cellStyles>
  <dxfs count="82">
    <dxf>
      <fill>
        <patternFill>
          <bgColor rgb="FF58C5C7"/>
        </patternFill>
      </fill>
    </dxf>
    <dxf>
      <font>
        <color theme="6" tint="-0.24993999302387238"/>
      </font>
    </dxf>
    <dxf>
      <font>
        <color theme="9" tint="-0.24993999302387238"/>
      </font>
    </dxf>
    <dxf>
      <font>
        <color rgb="FF0070C0"/>
      </font>
    </dxf>
    <dxf>
      <font>
        <color auto="1"/>
      </font>
    </dxf>
    <dxf>
      <font>
        <color theme="6" tint="-0.24993999302387238"/>
      </font>
    </dxf>
    <dxf>
      <font>
        <color theme="9" tint="-0.24993999302387238"/>
      </font>
    </dxf>
    <dxf>
      <font>
        <color rgb="FF0070C0"/>
      </font>
    </dxf>
    <dxf>
      <font>
        <color auto="1"/>
      </font>
    </dxf>
    <dxf>
      <font>
        <color theme="6" tint="-0.24993999302387238"/>
      </font>
    </dxf>
    <dxf>
      <font>
        <color theme="9" tint="-0.24993999302387238"/>
      </font>
    </dxf>
    <dxf>
      <font>
        <color rgb="FF0070C0"/>
      </font>
    </dxf>
    <dxf>
      <font>
        <color auto="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color auto="1"/>
      </font>
      <border/>
    </dxf>
    <dxf>
      <font>
        <color rgb="FF0070C0"/>
      </font>
      <border/>
    </dxf>
    <dxf>
      <font>
        <color theme="9" tint="-0.24993999302387238"/>
      </font>
      <border/>
    </dxf>
    <dxf>
      <font>
        <color theme="6" tint="-0.24993999302387238"/>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3366"/>
                </a:solidFill>
              </a:rPr>
              <a:t>Tabel 1.0 Kennis, vaardigheden, competenties</a:t>
            </a:r>
          </a:p>
        </c:rich>
      </c:tx>
      <c:layout>
        <c:manualLayout>
          <c:xMode val="factor"/>
          <c:yMode val="factor"/>
          <c:x val="0.00875"/>
          <c:y val="-0.0035"/>
        </c:manualLayout>
      </c:layout>
      <c:spPr>
        <a:noFill/>
        <a:ln>
          <a:noFill/>
        </a:ln>
      </c:spPr>
    </c:title>
    <c:plotArea>
      <c:layout>
        <c:manualLayout>
          <c:xMode val="edge"/>
          <c:yMode val="edge"/>
          <c:x val="0.00125"/>
          <c:y val="0.099"/>
          <c:w val="0.9725"/>
          <c:h val="0.81"/>
        </c:manualLayout>
      </c:layout>
      <c:barChart>
        <c:barDir val="col"/>
        <c:grouping val="clustered"/>
        <c:varyColors val="0"/>
        <c:ser>
          <c:idx val="0"/>
          <c:order val="0"/>
          <c:tx>
            <c:strRef>
              <c:f>Tabellen!$O$7:$P$7</c:f>
              <c:strCache>
                <c:ptCount val="1"/>
                <c:pt idx="0">
                  <c:v>Uitmuntend U</c:v>
                </c:pt>
              </c:strCache>
            </c:strRef>
          </c:tx>
          <c:spPr>
            <a:solidFill>
              <a:srgbClr val="58C5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Tabellen!$Q$6:$S$6</c:f>
              <c:strCache>
                <c:ptCount val="3"/>
                <c:pt idx="0">
                  <c:v>Kennis</c:v>
                </c:pt>
                <c:pt idx="1">
                  <c:v>Vaardigheden</c:v>
                </c:pt>
                <c:pt idx="2">
                  <c:v>Competenties</c:v>
                </c:pt>
              </c:strCache>
            </c:strRef>
          </c:cat>
          <c:val>
            <c:numRef>
              <c:f>Tabellen!$Q$7:$S$7</c:f>
              <c:numCache>
                <c:ptCount val="3"/>
                <c:pt idx="0">
                  <c:v>0.2</c:v>
                </c:pt>
                <c:pt idx="1">
                  <c:v>0.2</c:v>
                </c:pt>
                <c:pt idx="2">
                  <c:v>0.2</c:v>
                </c:pt>
              </c:numCache>
            </c:numRef>
          </c:val>
        </c:ser>
        <c:ser>
          <c:idx val="1"/>
          <c:order val="1"/>
          <c:tx>
            <c:strRef>
              <c:f>Tabellen!$O$8:$P$8</c:f>
              <c:strCache>
                <c:ptCount val="1"/>
                <c:pt idx="0">
                  <c:v>Goed G</c:v>
                </c:pt>
              </c:strCache>
            </c:strRef>
          </c:tx>
          <c:spPr>
            <a:solidFill>
              <a:srgbClr val="CEEDE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Tabellen!$Q$6:$S$6</c:f>
              <c:strCache>
                <c:ptCount val="3"/>
                <c:pt idx="0">
                  <c:v>Kennis</c:v>
                </c:pt>
                <c:pt idx="1">
                  <c:v>Vaardigheden</c:v>
                </c:pt>
                <c:pt idx="2">
                  <c:v>Competenties</c:v>
                </c:pt>
              </c:strCache>
            </c:strRef>
          </c:cat>
          <c:val>
            <c:numRef>
              <c:f>Tabellen!$Q$8:$S$8</c:f>
              <c:numCache>
                <c:ptCount val="3"/>
                <c:pt idx="0">
                  <c:v>0.2</c:v>
                </c:pt>
                <c:pt idx="1">
                  <c:v>0.2</c:v>
                </c:pt>
                <c:pt idx="2">
                  <c:v>0.2</c:v>
                </c:pt>
              </c:numCache>
            </c:numRef>
          </c:val>
        </c:ser>
        <c:ser>
          <c:idx val="2"/>
          <c:order val="2"/>
          <c:tx>
            <c:strRef>
              <c:f>Tabellen!$O$9:$P$9</c:f>
              <c:strCache>
                <c:ptCount val="1"/>
                <c:pt idx="0">
                  <c:v>Voldoende V</c:v>
                </c:pt>
              </c:strCache>
            </c:strRef>
          </c:tx>
          <c:spPr>
            <a:solidFill>
              <a:srgbClr val="825A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Tabellen!$Q$6:$S$6</c:f>
              <c:strCache>
                <c:ptCount val="3"/>
                <c:pt idx="0">
                  <c:v>Kennis</c:v>
                </c:pt>
                <c:pt idx="1">
                  <c:v>Vaardigheden</c:v>
                </c:pt>
                <c:pt idx="2">
                  <c:v>Competenties</c:v>
                </c:pt>
              </c:strCache>
            </c:strRef>
          </c:cat>
          <c:val>
            <c:numRef>
              <c:f>Tabellen!$Q$9:$S$9</c:f>
              <c:numCache>
                <c:ptCount val="3"/>
                <c:pt idx="0">
                  <c:v>0.2</c:v>
                </c:pt>
                <c:pt idx="1">
                  <c:v>0.2</c:v>
                </c:pt>
                <c:pt idx="2">
                  <c:v>0.2</c:v>
                </c:pt>
              </c:numCache>
            </c:numRef>
          </c:val>
        </c:ser>
        <c:ser>
          <c:idx val="3"/>
          <c:order val="3"/>
          <c:tx>
            <c:strRef>
              <c:f>Tabellen!$O$10:$P$10</c:f>
              <c:strCache>
                <c:ptCount val="1"/>
                <c:pt idx="0">
                  <c:v>Onvoldoende O</c:v>
                </c:pt>
              </c:strCache>
            </c:strRef>
          </c:tx>
          <c:spPr>
            <a:solidFill>
              <a:srgbClr val="CFB3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Tabellen!$Q$6:$S$6</c:f>
              <c:strCache>
                <c:ptCount val="3"/>
                <c:pt idx="0">
                  <c:v>Kennis</c:v>
                </c:pt>
                <c:pt idx="1">
                  <c:v>Vaardigheden</c:v>
                </c:pt>
                <c:pt idx="2">
                  <c:v>Competenties</c:v>
                </c:pt>
              </c:strCache>
            </c:strRef>
          </c:cat>
          <c:val>
            <c:numRef>
              <c:f>Tabellen!$Q$10:$S$10</c:f>
              <c:numCache>
                <c:ptCount val="3"/>
                <c:pt idx="0">
                  <c:v>0.4</c:v>
                </c:pt>
                <c:pt idx="1">
                  <c:v>0.4</c:v>
                </c:pt>
                <c:pt idx="2">
                  <c:v>0.4</c:v>
                </c:pt>
              </c:numCache>
            </c:numRef>
          </c:val>
        </c:ser>
        <c:ser>
          <c:idx val="4"/>
          <c:order val="4"/>
          <c:tx>
            <c:strRef>
              <c:f>Tabellen!$O$11:$P$11</c:f>
              <c:strCache>
                <c:ptCount val="1"/>
                <c:pt idx="0">
                  <c:v>0% 0%</c:v>
                </c:pt>
              </c:strCache>
            </c:strRef>
          </c:tx>
          <c:spPr>
            <a:solidFill>
              <a:srgbClr val="001F5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Tabellen!$Q$6:$S$6</c:f>
              <c:strCache>
                <c:ptCount val="3"/>
                <c:pt idx="0">
                  <c:v>Kennis</c:v>
                </c:pt>
                <c:pt idx="1">
                  <c:v>Vaardigheden</c:v>
                </c:pt>
                <c:pt idx="2">
                  <c:v>Competenties</c:v>
                </c:pt>
              </c:strCache>
            </c:strRef>
          </c:cat>
          <c:val>
            <c:numRef>
              <c:f>Tabellen!$Q$11:$S$11</c:f>
              <c:numCache>
                <c:ptCount val="3"/>
                <c:pt idx="0">
                  <c:v>0</c:v>
                </c:pt>
                <c:pt idx="1">
                  <c:v>0</c:v>
                </c:pt>
                <c:pt idx="2">
                  <c:v>0</c:v>
                </c:pt>
              </c:numCache>
            </c:numRef>
          </c:val>
        </c:ser>
        <c:overlap val="-27"/>
        <c:gapWidth val="219"/>
        <c:axId val="53099640"/>
        <c:axId val="8134713"/>
      </c:barChart>
      <c:catAx>
        <c:axId val="5309964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134713"/>
        <c:crosses val="autoZero"/>
        <c:auto val="1"/>
        <c:lblOffset val="100"/>
        <c:tickLblSkip val="1"/>
        <c:noMultiLvlLbl val="0"/>
      </c:catAx>
      <c:valAx>
        <c:axId val="813471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099640"/>
        <c:crossesAt val="1"/>
        <c:crossBetween val="between"/>
        <c:dispUnits/>
      </c:valAx>
      <c:spPr>
        <a:noFill/>
        <a:ln>
          <a:noFill/>
        </a:ln>
      </c:spPr>
    </c:plotArea>
    <c:legend>
      <c:legendPos val="b"/>
      <c:layout>
        <c:manualLayout>
          <c:xMode val="edge"/>
          <c:yMode val="edge"/>
          <c:x val="0.04875"/>
          <c:y val="0.914"/>
          <c:w val="0.898"/>
          <c:h val="0.06525"/>
        </c:manualLayout>
      </c:layout>
      <c:overlay val="0"/>
      <c:spPr>
        <a:noFill/>
        <a:ln w="3175">
          <a:no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25400">
      <a:solidFill>
        <a:srgbClr val="33CCCC"/>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7.0 Ontwikkelpotentieel naar contractvorm</a:t>
            </a:r>
          </a:p>
        </c:rich>
      </c:tx>
      <c:layout>
        <c:manualLayout>
          <c:xMode val="factor"/>
          <c:yMode val="factor"/>
          <c:x val="-0.002"/>
          <c:y val="-0.01025"/>
        </c:manualLayout>
      </c:layout>
      <c:spPr>
        <a:noFill/>
        <a:ln>
          <a:noFill/>
        </a:ln>
      </c:spPr>
    </c:title>
    <c:plotArea>
      <c:layout>
        <c:manualLayout>
          <c:xMode val="edge"/>
          <c:yMode val="edge"/>
          <c:x val="0.0035"/>
          <c:y val="0.115"/>
          <c:w val="0.9715"/>
          <c:h val="0.5635"/>
        </c:manualLayout>
      </c:layout>
      <c:barChart>
        <c:barDir val="col"/>
        <c:grouping val="clustered"/>
        <c:varyColors val="0"/>
        <c:ser>
          <c:idx val="0"/>
          <c:order val="0"/>
          <c:tx>
            <c:strRef>
              <c:f>'TABELLEN - TEAM'!$Q$67:$R$67</c:f>
              <c:strCache>
                <c:ptCount val="1"/>
                <c:pt idx="0">
                  <c:v>Groeimogelijkheden verticaal direct VOD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TEAM'!$S$66:$T$66</c:f>
              <c:strCache>
                <c:ptCount val="2"/>
                <c:pt idx="0">
                  <c:v>vast</c:v>
                </c:pt>
                <c:pt idx="1">
                  <c:v>tijdelijk</c:v>
                </c:pt>
              </c:strCache>
            </c:strRef>
          </c:cat>
          <c:val>
            <c:numRef>
              <c:f>'TABELLEN - TEAM'!$S$67:$T$67</c:f>
              <c:numCache>
                <c:ptCount val="2"/>
                <c:pt idx="0">
                  <c:v>0</c:v>
                </c:pt>
                <c:pt idx="1">
                  <c:v>0</c:v>
                </c:pt>
              </c:numCache>
            </c:numRef>
          </c:val>
        </c:ser>
        <c:ser>
          <c:idx val="1"/>
          <c:order val="1"/>
          <c:tx>
            <c:strRef>
              <c:f>'TABELLEN - TEAM'!$Q$68:$R$68</c:f>
              <c:strCache>
                <c:ptCount val="1"/>
                <c:pt idx="0">
                  <c:v>Groeimogelijkheden verticaal 1 à 2 jaar VOT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TEAM'!$S$66:$T$66</c:f>
              <c:strCache>
                <c:ptCount val="2"/>
                <c:pt idx="0">
                  <c:v>vast</c:v>
                </c:pt>
                <c:pt idx="1">
                  <c:v>tijdelijk</c:v>
                </c:pt>
              </c:strCache>
            </c:strRef>
          </c:cat>
          <c:val>
            <c:numRef>
              <c:f>'TABELLEN - TEAM'!$S$68:$T$68</c:f>
              <c:numCache>
                <c:ptCount val="2"/>
                <c:pt idx="0">
                  <c:v>0</c:v>
                </c:pt>
                <c:pt idx="1">
                  <c:v>0</c:v>
                </c:pt>
              </c:numCache>
            </c:numRef>
          </c:val>
        </c:ser>
        <c:ser>
          <c:idx val="2"/>
          <c:order val="2"/>
          <c:tx>
            <c:strRef>
              <c:f>'TABELLEN - TEAM'!$Q$69:$R$69</c:f>
              <c:strCache>
                <c:ptCount val="1"/>
                <c:pt idx="0">
                  <c:v>Groeimogelijkheden huidig functieniveau HO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TEAM'!$S$66:$T$66</c:f>
              <c:strCache>
                <c:ptCount val="2"/>
                <c:pt idx="0">
                  <c:v>vast</c:v>
                </c:pt>
                <c:pt idx="1">
                  <c:v>tijdelijk</c:v>
                </c:pt>
              </c:strCache>
            </c:strRef>
          </c:cat>
          <c:val>
            <c:numRef>
              <c:f>'TABELLEN - TEAM'!$S$69:$T$69</c:f>
              <c:numCache>
                <c:ptCount val="2"/>
                <c:pt idx="0">
                  <c:v>0</c:v>
                </c:pt>
                <c:pt idx="1">
                  <c:v>0</c:v>
                </c:pt>
              </c:numCache>
            </c:numRef>
          </c:val>
        </c:ser>
        <c:ser>
          <c:idx val="3"/>
          <c:order val="3"/>
          <c:tx>
            <c:strRef>
              <c:f>'TABELLEN - TEAM'!$Q$70:$R$70</c:f>
              <c:strCache>
                <c:ptCount val="1"/>
                <c:pt idx="0">
                  <c:v>Grenzen bereikt GB</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TEAM'!$S$66:$T$66</c:f>
              <c:strCache>
                <c:ptCount val="2"/>
                <c:pt idx="0">
                  <c:v>vast</c:v>
                </c:pt>
                <c:pt idx="1">
                  <c:v>tijdelijk</c:v>
                </c:pt>
              </c:strCache>
            </c:strRef>
          </c:cat>
          <c:val>
            <c:numRef>
              <c:f>'TABELLEN - TEAM'!$S$70:$T$70</c:f>
              <c:numCache>
                <c:ptCount val="2"/>
                <c:pt idx="0">
                  <c:v>0</c:v>
                </c:pt>
                <c:pt idx="1">
                  <c:v>0</c:v>
                </c:pt>
              </c:numCache>
            </c:numRef>
          </c:val>
        </c:ser>
        <c:overlap val="-27"/>
        <c:gapWidth val="219"/>
        <c:axId val="27944658"/>
        <c:axId val="50175331"/>
      </c:barChart>
      <c:catAx>
        <c:axId val="2794465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0175331"/>
        <c:crosses val="autoZero"/>
        <c:auto val="1"/>
        <c:lblOffset val="100"/>
        <c:tickLblSkip val="1"/>
        <c:noMultiLvlLbl val="0"/>
      </c:catAx>
      <c:valAx>
        <c:axId val="5017533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7944658"/>
        <c:crossesAt val="1"/>
        <c:crossBetween val="between"/>
        <c:dispUnits/>
      </c:valAx>
      <c:spPr>
        <a:noFill/>
        <a:ln>
          <a:noFill/>
        </a:ln>
      </c:spPr>
    </c:plotArea>
    <c:legend>
      <c:legendPos val="b"/>
      <c:layout>
        <c:manualLayout>
          <c:xMode val="edge"/>
          <c:yMode val="edge"/>
          <c:x val="0.2505"/>
          <c:y val="0.6805"/>
          <c:w val="0.4925"/>
          <c:h val="0.299"/>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8.0 Functioneren naar geslacht</a:t>
            </a:r>
          </a:p>
        </c:rich>
      </c:tx>
      <c:layout>
        <c:manualLayout>
          <c:xMode val="factor"/>
          <c:yMode val="factor"/>
          <c:x val="-0.002"/>
          <c:y val="-0.01025"/>
        </c:manualLayout>
      </c:layout>
      <c:spPr>
        <a:noFill/>
        <a:ln>
          <a:noFill/>
        </a:ln>
      </c:spPr>
    </c:title>
    <c:plotArea>
      <c:layout>
        <c:manualLayout>
          <c:xMode val="edge"/>
          <c:yMode val="edge"/>
          <c:x val="0.0035"/>
          <c:y val="0.115"/>
          <c:w val="0.9715"/>
          <c:h val="0.7985"/>
        </c:manualLayout>
      </c:layout>
      <c:barChart>
        <c:barDir val="col"/>
        <c:grouping val="clustered"/>
        <c:varyColors val="0"/>
        <c:ser>
          <c:idx val="0"/>
          <c:order val="0"/>
          <c:tx>
            <c:strRef>
              <c:f>'TABELLEN - TEAM'!$O$77:$P$77</c:f>
              <c:strCache>
                <c:ptCount val="1"/>
                <c:pt idx="0">
                  <c:v>Uitmuntend U</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 - TEAM'!$Q$75:$R$76</c:f>
              <c:multiLvlStrCache>
                <c:ptCount val="2"/>
                <c:lvl>
                  <c:pt idx="0">
                    <c:v>m</c:v>
                  </c:pt>
                  <c:pt idx="1">
                    <c:v>v</c:v>
                  </c:pt>
                </c:lvl>
                <c:lvl>
                  <c:pt idx="0">
                    <c:v>man</c:v>
                  </c:pt>
                  <c:pt idx="1">
                    <c:v>vrouw</c:v>
                  </c:pt>
                </c:lvl>
              </c:multiLvlStrCache>
            </c:multiLvlStrRef>
          </c:cat>
          <c:val>
            <c:numRef>
              <c:f>'TABELLEN - TEAM'!$Q$77:$R$77</c:f>
              <c:numCache>
                <c:ptCount val="2"/>
                <c:pt idx="0">
                  <c:v>0</c:v>
                </c:pt>
                <c:pt idx="1">
                  <c:v>0</c:v>
                </c:pt>
              </c:numCache>
            </c:numRef>
          </c:val>
        </c:ser>
        <c:ser>
          <c:idx val="1"/>
          <c:order val="1"/>
          <c:tx>
            <c:strRef>
              <c:f>'TABELLEN - TEAM'!$O$78:$P$78</c:f>
              <c:strCache>
                <c:ptCount val="1"/>
                <c:pt idx="0">
                  <c:v>Goed G</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 - TEAM'!$Q$75:$R$76</c:f>
              <c:multiLvlStrCache>
                <c:ptCount val="2"/>
                <c:lvl>
                  <c:pt idx="0">
                    <c:v>m</c:v>
                  </c:pt>
                  <c:pt idx="1">
                    <c:v>v</c:v>
                  </c:pt>
                </c:lvl>
                <c:lvl>
                  <c:pt idx="0">
                    <c:v>man</c:v>
                  </c:pt>
                  <c:pt idx="1">
                    <c:v>vrouw</c:v>
                  </c:pt>
                </c:lvl>
              </c:multiLvlStrCache>
            </c:multiLvlStrRef>
          </c:cat>
          <c:val>
            <c:numRef>
              <c:f>'TABELLEN - TEAM'!$Q$78:$R$78</c:f>
              <c:numCache>
                <c:ptCount val="2"/>
                <c:pt idx="0">
                  <c:v>0</c:v>
                </c:pt>
                <c:pt idx="1">
                  <c:v>0</c:v>
                </c:pt>
              </c:numCache>
            </c:numRef>
          </c:val>
        </c:ser>
        <c:ser>
          <c:idx val="2"/>
          <c:order val="2"/>
          <c:tx>
            <c:strRef>
              <c:f>'TABELLEN - TEAM'!$O$79:$P$79</c:f>
              <c:strCache>
                <c:ptCount val="1"/>
                <c:pt idx="0">
                  <c:v>Goed G</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 - TEAM'!$Q$75:$R$76</c:f>
              <c:multiLvlStrCache>
                <c:ptCount val="2"/>
                <c:lvl>
                  <c:pt idx="0">
                    <c:v>m</c:v>
                  </c:pt>
                  <c:pt idx="1">
                    <c:v>v</c:v>
                  </c:pt>
                </c:lvl>
                <c:lvl>
                  <c:pt idx="0">
                    <c:v>man</c:v>
                  </c:pt>
                  <c:pt idx="1">
                    <c:v>vrouw</c:v>
                  </c:pt>
                </c:lvl>
              </c:multiLvlStrCache>
            </c:multiLvlStrRef>
          </c:cat>
          <c:val>
            <c:numRef>
              <c:f>'TABELLEN - TEAM'!$Q$79:$R$79</c:f>
              <c:numCache>
                <c:ptCount val="2"/>
              </c:numCache>
            </c:numRef>
          </c:val>
        </c:ser>
        <c:ser>
          <c:idx val="3"/>
          <c:order val="3"/>
          <c:tx>
            <c:strRef>
              <c:f>'TABELLEN - TEAM'!$O$80:$P$80</c:f>
              <c:strCache>
                <c:ptCount val="1"/>
                <c:pt idx="0">
                  <c:v>Onvoldoende O</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 - TEAM'!$Q$75:$R$76</c:f>
              <c:multiLvlStrCache>
                <c:ptCount val="2"/>
                <c:lvl>
                  <c:pt idx="0">
                    <c:v>m</c:v>
                  </c:pt>
                  <c:pt idx="1">
                    <c:v>v</c:v>
                  </c:pt>
                </c:lvl>
                <c:lvl>
                  <c:pt idx="0">
                    <c:v>man</c:v>
                  </c:pt>
                  <c:pt idx="1">
                    <c:v>vrouw</c:v>
                  </c:pt>
                </c:lvl>
              </c:multiLvlStrCache>
            </c:multiLvlStrRef>
          </c:cat>
          <c:val>
            <c:numRef>
              <c:f>'TABELLEN - TEAM'!$Q$80:$R$80</c:f>
              <c:numCache>
                <c:ptCount val="2"/>
                <c:pt idx="0">
                  <c:v>0</c:v>
                </c:pt>
                <c:pt idx="1">
                  <c:v>0</c:v>
                </c:pt>
              </c:numCache>
            </c:numRef>
          </c:val>
        </c:ser>
        <c:ser>
          <c:idx val="4"/>
          <c:order val="4"/>
          <c:tx>
            <c:strRef>
              <c:f>'TABELLEN - TEAM'!$O$81:$P$81</c:f>
              <c:strCache>
                <c:ptCount val="1"/>
                <c:pt idx="0">
                  <c:v>0% 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 - TEAM'!$Q$75:$R$76</c:f>
              <c:multiLvlStrCache>
                <c:ptCount val="2"/>
                <c:lvl>
                  <c:pt idx="0">
                    <c:v>m</c:v>
                  </c:pt>
                  <c:pt idx="1">
                    <c:v>v</c:v>
                  </c:pt>
                </c:lvl>
                <c:lvl>
                  <c:pt idx="0">
                    <c:v>man</c:v>
                  </c:pt>
                  <c:pt idx="1">
                    <c:v>vrouw</c:v>
                  </c:pt>
                </c:lvl>
              </c:multiLvlStrCache>
            </c:multiLvlStrRef>
          </c:cat>
          <c:val>
            <c:numRef>
              <c:f>'TABELLEN - TEAM'!$Q$81:$R$81</c:f>
              <c:numCache>
                <c:ptCount val="2"/>
                <c:pt idx="0">
                  <c:v>0</c:v>
                </c:pt>
                <c:pt idx="1">
                  <c:v>0</c:v>
                </c:pt>
              </c:numCache>
            </c:numRef>
          </c:val>
        </c:ser>
        <c:overlap val="-27"/>
        <c:gapWidth val="219"/>
        <c:axId val="48924796"/>
        <c:axId val="37669981"/>
      </c:barChart>
      <c:catAx>
        <c:axId val="4892479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7669981"/>
        <c:crosses val="autoZero"/>
        <c:auto val="1"/>
        <c:lblOffset val="100"/>
        <c:tickLblSkip val="1"/>
        <c:noMultiLvlLbl val="0"/>
      </c:catAx>
      <c:valAx>
        <c:axId val="3766998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8924796"/>
        <c:crossesAt val="1"/>
        <c:crossBetween val="between"/>
        <c:dispUnits/>
      </c:valAx>
      <c:spPr>
        <a:noFill/>
        <a:ln>
          <a:noFill/>
        </a:ln>
      </c:spPr>
    </c:plotArea>
    <c:legend>
      <c:legendPos val="b"/>
      <c:layout>
        <c:manualLayout>
          <c:xMode val="edge"/>
          <c:yMode val="edge"/>
          <c:x val="0.0935"/>
          <c:y val="0.90725"/>
          <c:w val="0.80675"/>
          <c:h val="0.072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9.0 Ontwikkelpotentieel naar geslacht</a:t>
            </a:r>
          </a:p>
        </c:rich>
      </c:tx>
      <c:layout>
        <c:manualLayout>
          <c:xMode val="factor"/>
          <c:yMode val="factor"/>
          <c:x val="-0.002"/>
          <c:y val="-0.01025"/>
        </c:manualLayout>
      </c:layout>
      <c:spPr>
        <a:noFill/>
        <a:ln>
          <a:noFill/>
        </a:ln>
      </c:spPr>
    </c:title>
    <c:plotArea>
      <c:layout>
        <c:manualLayout>
          <c:xMode val="edge"/>
          <c:yMode val="edge"/>
          <c:x val="0.0035"/>
          <c:y val="0.115"/>
          <c:w val="0.9715"/>
          <c:h val="0.57675"/>
        </c:manualLayout>
      </c:layout>
      <c:barChart>
        <c:barDir val="col"/>
        <c:grouping val="clustered"/>
        <c:varyColors val="0"/>
        <c:ser>
          <c:idx val="0"/>
          <c:order val="0"/>
          <c:tx>
            <c:strRef>
              <c:f>'TABELLEN - TEAM'!$Q$87:$R$87</c:f>
              <c:strCache>
                <c:ptCount val="1"/>
                <c:pt idx="0">
                  <c:v>Groeimogelijkheden verticaal direct VOD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 - TEAM'!$S$85:$T$86</c:f>
              <c:multiLvlStrCache>
                <c:ptCount val="2"/>
                <c:lvl>
                  <c:pt idx="0">
                    <c:v>m</c:v>
                  </c:pt>
                  <c:pt idx="1">
                    <c:v>v</c:v>
                  </c:pt>
                </c:lvl>
                <c:lvl>
                  <c:pt idx="0">
                    <c:v>man</c:v>
                  </c:pt>
                  <c:pt idx="1">
                    <c:v>vrouw</c:v>
                  </c:pt>
                </c:lvl>
              </c:multiLvlStrCache>
            </c:multiLvlStrRef>
          </c:cat>
          <c:val>
            <c:numRef>
              <c:f>'TABELLEN - TEAM'!$S$87:$T$87</c:f>
              <c:numCache>
                <c:ptCount val="2"/>
                <c:pt idx="0">
                  <c:v>0</c:v>
                </c:pt>
                <c:pt idx="1">
                  <c:v>0</c:v>
                </c:pt>
              </c:numCache>
            </c:numRef>
          </c:val>
        </c:ser>
        <c:ser>
          <c:idx val="1"/>
          <c:order val="1"/>
          <c:tx>
            <c:strRef>
              <c:f>'TABELLEN - TEAM'!$Q$88:$R$88</c:f>
              <c:strCache>
                <c:ptCount val="1"/>
                <c:pt idx="0">
                  <c:v>Groeimogelijkheden verticaal 1 à 2 jaar VOT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 - TEAM'!$S$85:$T$86</c:f>
              <c:multiLvlStrCache>
                <c:ptCount val="2"/>
                <c:lvl>
                  <c:pt idx="0">
                    <c:v>m</c:v>
                  </c:pt>
                  <c:pt idx="1">
                    <c:v>v</c:v>
                  </c:pt>
                </c:lvl>
                <c:lvl>
                  <c:pt idx="0">
                    <c:v>man</c:v>
                  </c:pt>
                  <c:pt idx="1">
                    <c:v>vrouw</c:v>
                  </c:pt>
                </c:lvl>
              </c:multiLvlStrCache>
            </c:multiLvlStrRef>
          </c:cat>
          <c:val>
            <c:numRef>
              <c:f>'TABELLEN - TEAM'!$S$88:$T$88</c:f>
              <c:numCache>
                <c:ptCount val="2"/>
                <c:pt idx="0">
                  <c:v>0</c:v>
                </c:pt>
                <c:pt idx="1">
                  <c:v>0</c:v>
                </c:pt>
              </c:numCache>
            </c:numRef>
          </c:val>
        </c:ser>
        <c:ser>
          <c:idx val="2"/>
          <c:order val="2"/>
          <c:tx>
            <c:strRef>
              <c:f>'TABELLEN - TEAM'!$Q$89:$R$89</c:f>
              <c:strCache>
                <c:ptCount val="1"/>
                <c:pt idx="0">
                  <c:v>Groeimogelijkheden huidig functieniveau HO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 - TEAM'!$S$85:$T$86</c:f>
              <c:multiLvlStrCache>
                <c:ptCount val="2"/>
                <c:lvl>
                  <c:pt idx="0">
                    <c:v>m</c:v>
                  </c:pt>
                  <c:pt idx="1">
                    <c:v>v</c:v>
                  </c:pt>
                </c:lvl>
                <c:lvl>
                  <c:pt idx="0">
                    <c:v>man</c:v>
                  </c:pt>
                  <c:pt idx="1">
                    <c:v>vrouw</c:v>
                  </c:pt>
                </c:lvl>
              </c:multiLvlStrCache>
            </c:multiLvlStrRef>
          </c:cat>
          <c:val>
            <c:numRef>
              <c:f>'TABELLEN - TEAM'!$S$89:$T$89</c:f>
              <c:numCache>
                <c:ptCount val="2"/>
                <c:pt idx="0">
                  <c:v>0</c:v>
                </c:pt>
                <c:pt idx="1">
                  <c:v>0</c:v>
                </c:pt>
              </c:numCache>
            </c:numRef>
          </c:val>
        </c:ser>
        <c:ser>
          <c:idx val="3"/>
          <c:order val="3"/>
          <c:tx>
            <c:strRef>
              <c:f>'TABELLEN - TEAM'!$Q$90:$R$90</c:f>
              <c:strCache>
                <c:ptCount val="1"/>
                <c:pt idx="0">
                  <c:v>Grenzen bereikt GB</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 - TEAM'!$S$85:$T$86</c:f>
              <c:multiLvlStrCache>
                <c:ptCount val="2"/>
                <c:lvl>
                  <c:pt idx="0">
                    <c:v>m</c:v>
                  </c:pt>
                  <c:pt idx="1">
                    <c:v>v</c:v>
                  </c:pt>
                </c:lvl>
                <c:lvl>
                  <c:pt idx="0">
                    <c:v>man</c:v>
                  </c:pt>
                  <c:pt idx="1">
                    <c:v>vrouw</c:v>
                  </c:pt>
                </c:lvl>
              </c:multiLvlStrCache>
            </c:multiLvlStrRef>
          </c:cat>
          <c:val>
            <c:numRef>
              <c:f>'TABELLEN - TEAM'!$S$90:$T$90</c:f>
              <c:numCache>
                <c:ptCount val="2"/>
                <c:pt idx="0">
                  <c:v>0</c:v>
                </c:pt>
                <c:pt idx="1">
                  <c:v>0</c:v>
                </c:pt>
              </c:numCache>
            </c:numRef>
          </c:val>
        </c:ser>
        <c:overlap val="-27"/>
        <c:gapWidth val="219"/>
        <c:axId val="3485510"/>
        <c:axId val="31369591"/>
      </c:barChart>
      <c:catAx>
        <c:axId val="348551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1369591"/>
        <c:crosses val="autoZero"/>
        <c:auto val="1"/>
        <c:lblOffset val="100"/>
        <c:tickLblSkip val="1"/>
        <c:noMultiLvlLbl val="0"/>
      </c:catAx>
      <c:valAx>
        <c:axId val="3136959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485510"/>
        <c:crossesAt val="1"/>
        <c:crossBetween val="between"/>
        <c:dispUnits/>
      </c:valAx>
      <c:spPr>
        <a:noFill/>
        <a:ln>
          <a:noFill/>
        </a:ln>
      </c:spPr>
    </c:plotArea>
    <c:legend>
      <c:legendPos val="b"/>
      <c:layout>
        <c:manualLayout>
          <c:xMode val="edge"/>
          <c:yMode val="edge"/>
          <c:x val="0.2505"/>
          <c:y val="0.6805"/>
          <c:w val="0.4925"/>
          <c:h val="0.299"/>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10.0 Functioneren naar functie</a:t>
            </a:r>
          </a:p>
        </c:rich>
      </c:tx>
      <c:layout>
        <c:manualLayout>
          <c:xMode val="factor"/>
          <c:yMode val="factor"/>
          <c:x val="-0.002"/>
          <c:y val="-0.01025"/>
        </c:manualLayout>
      </c:layout>
      <c:spPr>
        <a:noFill/>
        <a:ln>
          <a:noFill/>
        </a:ln>
      </c:spPr>
    </c:title>
    <c:plotArea>
      <c:layout>
        <c:manualLayout>
          <c:xMode val="edge"/>
          <c:yMode val="edge"/>
          <c:x val="0.0035"/>
          <c:y val="0.115"/>
          <c:w val="0.9715"/>
          <c:h val="0.7885"/>
        </c:manualLayout>
      </c:layout>
      <c:barChart>
        <c:barDir val="col"/>
        <c:grouping val="clustered"/>
        <c:varyColors val="0"/>
        <c:ser>
          <c:idx val="0"/>
          <c:order val="0"/>
          <c:tx>
            <c:strRef>
              <c:f>'TABELLEN - TEAM'!$P$95:$P$96</c:f>
              <c:strCache>
                <c:ptCount val="1"/>
                <c:pt idx="0">
                  <c:v>Uitmuntend U</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TEAM'!$O$97:$O$121</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TEAM'!$P$97:$P$121</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'TABELLEN - TEAM'!$Q$95:$Q$96</c:f>
              <c:strCache>
                <c:ptCount val="1"/>
                <c:pt idx="0">
                  <c:v>Goed G</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TEAM'!$O$97:$O$121</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TEAM'!$Q$97:$Q$121</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2"/>
          <c:tx>
            <c:strRef>
              <c:f>'TABELLEN - TEAM'!$R$95:$R$96</c:f>
              <c:strCache>
                <c:ptCount val="1"/>
                <c:pt idx="0">
                  <c:v>Voldoende V</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TEAM'!$O$97:$O$121</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TEAM'!$R$97:$R$121</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3"/>
          <c:order val="3"/>
          <c:tx>
            <c:strRef>
              <c:f>'TABELLEN - TEAM'!$S$95:$S$96</c:f>
              <c:strCache>
                <c:ptCount val="1"/>
                <c:pt idx="0">
                  <c:v>Onvoldoende O</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TEAM'!$O$97:$O$121</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TEAM'!$S$97:$S$121</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4"/>
          <c:order val="4"/>
          <c:tx>
            <c:strRef>
              <c:f>'TABELLEN - TEAM'!$T$95:$T$96</c:f>
              <c:strCache>
                <c:ptCount val="1"/>
                <c:pt idx="0">
                  <c:v>0% 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TEAM'!$O$97:$O$121</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TEAM'!$T$97:$T$121</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27"/>
        <c:gapWidth val="219"/>
        <c:axId val="13890864"/>
        <c:axId val="57908913"/>
      </c:barChart>
      <c:catAx>
        <c:axId val="13890864"/>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57908913"/>
        <c:crosses val="autoZero"/>
        <c:auto val="1"/>
        <c:lblOffset val="100"/>
        <c:tickLblSkip val="1"/>
        <c:noMultiLvlLbl val="0"/>
      </c:catAx>
      <c:valAx>
        <c:axId val="5790891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3890864"/>
        <c:crossesAt val="1"/>
        <c:crossBetween val="between"/>
        <c:dispUnits/>
      </c:valAx>
      <c:spPr>
        <a:noFill/>
        <a:ln>
          <a:noFill/>
        </a:ln>
      </c:spPr>
    </c:plotArea>
    <c:legend>
      <c:legendPos val="b"/>
      <c:layout>
        <c:manualLayout>
          <c:xMode val="edge"/>
          <c:yMode val="edge"/>
          <c:x val="0.0615"/>
          <c:y val="0.90725"/>
          <c:w val="0.8725"/>
          <c:h val="0.072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11.0 Ontwikkelpotentieel naar functie</a:t>
            </a:r>
          </a:p>
        </c:rich>
      </c:tx>
      <c:layout>
        <c:manualLayout>
          <c:xMode val="factor"/>
          <c:yMode val="factor"/>
          <c:x val="-0.002"/>
          <c:y val="-0.01025"/>
        </c:manualLayout>
      </c:layout>
      <c:spPr>
        <a:noFill/>
        <a:ln>
          <a:noFill/>
        </a:ln>
      </c:spPr>
    </c:title>
    <c:plotArea>
      <c:layout>
        <c:manualLayout>
          <c:xMode val="edge"/>
          <c:yMode val="edge"/>
          <c:x val="0.0035"/>
          <c:y val="0.115"/>
          <c:w val="0.9715"/>
          <c:h val="0.51425"/>
        </c:manualLayout>
      </c:layout>
      <c:barChart>
        <c:barDir val="col"/>
        <c:grouping val="clustered"/>
        <c:varyColors val="0"/>
        <c:ser>
          <c:idx val="0"/>
          <c:order val="0"/>
          <c:tx>
            <c:strRef>
              <c:f>'TABELLEN - TEAM'!$P$125:$P$126</c:f>
              <c:strCache>
                <c:ptCount val="1"/>
                <c:pt idx="0">
                  <c:v>Groeimogelijkheden verticaal direct VOD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TEAM'!$O$127:$O$151</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TEAM'!$P$127:$P$151</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'TABELLEN - TEAM'!$Q$125:$Q$126</c:f>
              <c:strCache>
                <c:ptCount val="1"/>
                <c:pt idx="0">
                  <c:v>Groeimogelijkheden verticaal 1 à 2 jaar VOT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TEAM'!$O$127:$O$151</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TEAM'!$Q$127:$Q$151</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2"/>
          <c:tx>
            <c:strRef>
              <c:f>'TABELLEN - TEAM'!$R$125:$R$126</c:f>
              <c:strCache>
                <c:ptCount val="1"/>
                <c:pt idx="0">
                  <c:v>Groeimogelijkheden huidig functieniveau HO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TEAM'!$O$127:$O$151</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TEAM'!$R$127:$R$151</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3"/>
          <c:order val="3"/>
          <c:tx>
            <c:strRef>
              <c:f>'TABELLEN - TEAM'!$S$125:$S$126</c:f>
              <c:strCache>
                <c:ptCount val="1"/>
                <c:pt idx="0">
                  <c:v>Grenzen bereikt GB</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TEAM'!$O$127:$O$151</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TEAM'!$S$127:$S$151</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27"/>
        <c:gapWidth val="219"/>
        <c:axId val="51418170"/>
        <c:axId val="60110347"/>
      </c:barChart>
      <c:catAx>
        <c:axId val="51418170"/>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60110347"/>
        <c:crosses val="autoZero"/>
        <c:auto val="1"/>
        <c:lblOffset val="100"/>
        <c:tickLblSkip val="1"/>
        <c:noMultiLvlLbl val="0"/>
      </c:catAx>
      <c:valAx>
        <c:axId val="6011034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1418170"/>
        <c:crossesAt val="1"/>
        <c:crossBetween val="between"/>
        <c:dispUnits/>
      </c:valAx>
      <c:spPr>
        <a:noFill/>
        <a:ln>
          <a:noFill/>
        </a:ln>
      </c:spPr>
    </c:plotArea>
    <c:legend>
      <c:legendPos val="b"/>
      <c:layout>
        <c:manualLayout>
          <c:xMode val="edge"/>
          <c:yMode val="edge"/>
          <c:x val="0.2505"/>
          <c:y val="0.6805"/>
          <c:w val="0.4925"/>
          <c:h val="0.299"/>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12.0 Functioneren naar niveau</a:t>
            </a:r>
          </a:p>
        </c:rich>
      </c:tx>
      <c:layout>
        <c:manualLayout>
          <c:xMode val="factor"/>
          <c:yMode val="factor"/>
          <c:x val="-0.002"/>
          <c:y val="-0.01025"/>
        </c:manualLayout>
      </c:layout>
      <c:spPr>
        <a:noFill/>
        <a:ln>
          <a:noFill/>
        </a:ln>
      </c:spPr>
    </c:title>
    <c:plotArea>
      <c:layout>
        <c:manualLayout>
          <c:xMode val="edge"/>
          <c:yMode val="edge"/>
          <c:x val="0.0035"/>
          <c:y val="0.115"/>
          <c:w val="0.9715"/>
          <c:h val="0.7885"/>
        </c:manualLayout>
      </c:layout>
      <c:barChart>
        <c:barDir val="col"/>
        <c:grouping val="clustered"/>
        <c:varyColors val="0"/>
        <c:ser>
          <c:idx val="0"/>
          <c:order val="0"/>
          <c:tx>
            <c:strRef>
              <c:f>'TABELLEN - TEAM'!$O$159:$Q$159</c:f>
              <c:strCache>
                <c:ptCount val="1"/>
                <c:pt idx="0">
                  <c:v>Tabel 12.0 Functioneren naar niveau Uitmuntend U</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TEAM'!$R$158:$W$158</c:f>
              <c:strCache>
                <c:ptCount val="6"/>
                <c:pt idx="0">
                  <c:v>1</c:v>
                </c:pt>
                <c:pt idx="1">
                  <c:v>2</c:v>
                </c:pt>
                <c:pt idx="2">
                  <c:v>3</c:v>
                </c:pt>
                <c:pt idx="3">
                  <c:v>4</c:v>
                </c:pt>
                <c:pt idx="4">
                  <c:v>5</c:v>
                </c:pt>
                <c:pt idx="5">
                  <c:v>nvt</c:v>
                </c:pt>
              </c:strCache>
            </c:strRef>
          </c:cat>
          <c:val>
            <c:numRef>
              <c:f>'TABELLEN - TEAM'!$R$159:$W$159</c:f>
              <c:numCache>
                <c:ptCount val="6"/>
                <c:pt idx="0">
                  <c:v>0</c:v>
                </c:pt>
                <c:pt idx="1">
                  <c:v>0</c:v>
                </c:pt>
                <c:pt idx="2">
                  <c:v>0</c:v>
                </c:pt>
                <c:pt idx="3">
                  <c:v>0</c:v>
                </c:pt>
                <c:pt idx="4">
                  <c:v>0</c:v>
                </c:pt>
                <c:pt idx="5">
                  <c:v>0</c:v>
                </c:pt>
              </c:numCache>
            </c:numRef>
          </c:val>
        </c:ser>
        <c:ser>
          <c:idx val="1"/>
          <c:order val="1"/>
          <c:tx>
            <c:strRef>
              <c:f>'TABELLEN - TEAM'!$O$160:$Q$160</c:f>
              <c:strCache>
                <c:ptCount val="1"/>
                <c:pt idx="0">
                  <c:v>Tabel 12.0 Functioneren naar niveau Goed G</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TEAM'!$R$158:$W$158</c:f>
              <c:strCache>
                <c:ptCount val="6"/>
                <c:pt idx="0">
                  <c:v>1</c:v>
                </c:pt>
                <c:pt idx="1">
                  <c:v>2</c:v>
                </c:pt>
                <c:pt idx="2">
                  <c:v>3</c:v>
                </c:pt>
                <c:pt idx="3">
                  <c:v>4</c:v>
                </c:pt>
                <c:pt idx="4">
                  <c:v>5</c:v>
                </c:pt>
                <c:pt idx="5">
                  <c:v>nvt</c:v>
                </c:pt>
              </c:strCache>
            </c:strRef>
          </c:cat>
          <c:val>
            <c:numRef>
              <c:f>'TABELLEN - TEAM'!$R$160:$W$160</c:f>
              <c:numCache>
                <c:ptCount val="6"/>
                <c:pt idx="0">
                  <c:v>0</c:v>
                </c:pt>
                <c:pt idx="1">
                  <c:v>0</c:v>
                </c:pt>
                <c:pt idx="2">
                  <c:v>0</c:v>
                </c:pt>
                <c:pt idx="3">
                  <c:v>0</c:v>
                </c:pt>
                <c:pt idx="4">
                  <c:v>0</c:v>
                </c:pt>
                <c:pt idx="5">
                  <c:v>0</c:v>
                </c:pt>
              </c:numCache>
            </c:numRef>
          </c:val>
        </c:ser>
        <c:ser>
          <c:idx val="2"/>
          <c:order val="2"/>
          <c:tx>
            <c:strRef>
              <c:f>'TABELLEN - TEAM'!$O$161:$Q$161</c:f>
              <c:strCache>
                <c:ptCount val="1"/>
                <c:pt idx="0">
                  <c:v>Tabel 12.0 Functioneren naar niveau Voldoende V</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TEAM'!$R$158:$W$158</c:f>
              <c:strCache>
                <c:ptCount val="6"/>
                <c:pt idx="0">
                  <c:v>1</c:v>
                </c:pt>
                <c:pt idx="1">
                  <c:v>2</c:v>
                </c:pt>
                <c:pt idx="2">
                  <c:v>3</c:v>
                </c:pt>
                <c:pt idx="3">
                  <c:v>4</c:v>
                </c:pt>
                <c:pt idx="4">
                  <c:v>5</c:v>
                </c:pt>
                <c:pt idx="5">
                  <c:v>nvt</c:v>
                </c:pt>
              </c:strCache>
            </c:strRef>
          </c:cat>
          <c:val>
            <c:numRef>
              <c:f>'TABELLEN - TEAM'!$R$161:$W$161</c:f>
              <c:numCache>
                <c:ptCount val="6"/>
                <c:pt idx="0">
                  <c:v>0</c:v>
                </c:pt>
                <c:pt idx="1">
                  <c:v>0</c:v>
                </c:pt>
                <c:pt idx="2">
                  <c:v>0</c:v>
                </c:pt>
                <c:pt idx="3">
                  <c:v>0</c:v>
                </c:pt>
                <c:pt idx="4">
                  <c:v>0</c:v>
                </c:pt>
                <c:pt idx="5">
                  <c:v>0</c:v>
                </c:pt>
              </c:numCache>
            </c:numRef>
          </c:val>
        </c:ser>
        <c:ser>
          <c:idx val="3"/>
          <c:order val="3"/>
          <c:tx>
            <c:strRef>
              <c:f>'TABELLEN - TEAM'!$O$162:$Q$162</c:f>
              <c:strCache>
                <c:ptCount val="1"/>
                <c:pt idx="0">
                  <c:v>Tabel 12.0 Functioneren naar niveau Onvoldoende O</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TEAM'!$R$158:$W$158</c:f>
              <c:strCache>
                <c:ptCount val="6"/>
                <c:pt idx="0">
                  <c:v>1</c:v>
                </c:pt>
                <c:pt idx="1">
                  <c:v>2</c:v>
                </c:pt>
                <c:pt idx="2">
                  <c:v>3</c:v>
                </c:pt>
                <c:pt idx="3">
                  <c:v>4</c:v>
                </c:pt>
                <c:pt idx="4">
                  <c:v>5</c:v>
                </c:pt>
                <c:pt idx="5">
                  <c:v>nvt</c:v>
                </c:pt>
              </c:strCache>
            </c:strRef>
          </c:cat>
          <c:val>
            <c:numRef>
              <c:f>'TABELLEN - TEAM'!$R$162:$W$162</c:f>
              <c:numCache>
                <c:ptCount val="6"/>
                <c:pt idx="0">
                  <c:v>0</c:v>
                </c:pt>
                <c:pt idx="1">
                  <c:v>0</c:v>
                </c:pt>
                <c:pt idx="2">
                  <c:v>0</c:v>
                </c:pt>
                <c:pt idx="3">
                  <c:v>0</c:v>
                </c:pt>
                <c:pt idx="4">
                  <c:v>0</c:v>
                </c:pt>
                <c:pt idx="5">
                  <c:v>0</c:v>
                </c:pt>
              </c:numCache>
            </c:numRef>
          </c:val>
        </c:ser>
        <c:ser>
          <c:idx val="4"/>
          <c:order val="4"/>
          <c:tx>
            <c:strRef>
              <c:f>'TABELLEN - TEAM'!$O$163:$Q$163</c:f>
              <c:strCache>
                <c:ptCount val="1"/>
                <c:pt idx="0">
                  <c:v>Tabel 12.0 Functioneren naar niveau 0% 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TEAM'!$R$158:$W$158</c:f>
              <c:strCache>
                <c:ptCount val="6"/>
                <c:pt idx="0">
                  <c:v>1</c:v>
                </c:pt>
                <c:pt idx="1">
                  <c:v>2</c:v>
                </c:pt>
                <c:pt idx="2">
                  <c:v>3</c:v>
                </c:pt>
                <c:pt idx="3">
                  <c:v>4</c:v>
                </c:pt>
                <c:pt idx="4">
                  <c:v>5</c:v>
                </c:pt>
                <c:pt idx="5">
                  <c:v>nvt</c:v>
                </c:pt>
              </c:strCache>
            </c:strRef>
          </c:cat>
          <c:val>
            <c:numRef>
              <c:f>'TABELLEN - TEAM'!$R$163:$W$163</c:f>
              <c:numCache>
                <c:ptCount val="6"/>
                <c:pt idx="0">
                  <c:v>0</c:v>
                </c:pt>
                <c:pt idx="1">
                  <c:v>0</c:v>
                </c:pt>
                <c:pt idx="2">
                  <c:v>0</c:v>
                </c:pt>
                <c:pt idx="3">
                  <c:v>0</c:v>
                </c:pt>
                <c:pt idx="4">
                  <c:v>0</c:v>
                </c:pt>
                <c:pt idx="5">
                  <c:v>0</c:v>
                </c:pt>
              </c:numCache>
            </c:numRef>
          </c:val>
        </c:ser>
        <c:overlap val="-27"/>
        <c:gapWidth val="219"/>
        <c:axId val="4122212"/>
        <c:axId val="37099909"/>
      </c:barChart>
      <c:catAx>
        <c:axId val="412221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7099909"/>
        <c:crosses val="autoZero"/>
        <c:auto val="1"/>
        <c:lblOffset val="100"/>
        <c:tickLblSkip val="1"/>
        <c:noMultiLvlLbl val="0"/>
      </c:catAx>
      <c:valAx>
        <c:axId val="3709990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122212"/>
        <c:crossesAt val="1"/>
        <c:crossBetween val="between"/>
        <c:dispUnits/>
      </c:valAx>
      <c:spPr>
        <a:noFill/>
        <a:ln>
          <a:noFill/>
        </a:ln>
      </c:spPr>
    </c:plotArea>
    <c:legend>
      <c:legendPos val="b"/>
      <c:layout>
        <c:manualLayout>
          <c:xMode val="edge"/>
          <c:yMode val="edge"/>
          <c:x val="0.0615"/>
          <c:y val="0.90725"/>
          <c:w val="0.8725"/>
          <c:h val="0.072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13.0 Ontwikkelpotentieel naar niveau</a:t>
            </a:r>
          </a:p>
        </c:rich>
      </c:tx>
      <c:layout>
        <c:manualLayout>
          <c:xMode val="factor"/>
          <c:yMode val="factor"/>
          <c:x val="-0.002"/>
          <c:y val="-0.01025"/>
        </c:manualLayout>
      </c:layout>
      <c:spPr>
        <a:noFill/>
        <a:ln>
          <a:noFill/>
        </a:ln>
      </c:spPr>
    </c:title>
    <c:plotArea>
      <c:layout>
        <c:manualLayout>
          <c:xMode val="edge"/>
          <c:yMode val="edge"/>
          <c:x val="0.0035"/>
          <c:y val="0.115"/>
          <c:w val="0.9715"/>
          <c:h val="0.56275"/>
        </c:manualLayout>
      </c:layout>
      <c:barChart>
        <c:barDir val="col"/>
        <c:grouping val="clustered"/>
        <c:varyColors val="0"/>
        <c:ser>
          <c:idx val="0"/>
          <c:order val="0"/>
          <c:tx>
            <c:strRef>
              <c:f>'TABELLEN - TEAM'!$P$169:$Q$169</c:f>
              <c:strCache>
                <c:ptCount val="1"/>
                <c:pt idx="0">
                  <c:v>Grenzen bereikt GB</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TEAM'!$R$168:$W$168</c:f>
              <c:strCache>
                <c:ptCount val="6"/>
                <c:pt idx="0">
                  <c:v>1</c:v>
                </c:pt>
                <c:pt idx="1">
                  <c:v>2</c:v>
                </c:pt>
                <c:pt idx="2">
                  <c:v>3</c:v>
                </c:pt>
                <c:pt idx="3">
                  <c:v>4</c:v>
                </c:pt>
                <c:pt idx="4">
                  <c:v>5</c:v>
                </c:pt>
                <c:pt idx="5">
                  <c:v>nvt</c:v>
                </c:pt>
              </c:strCache>
            </c:strRef>
          </c:cat>
          <c:val>
            <c:numRef>
              <c:f>'TABELLEN - TEAM'!$R$169:$W$169</c:f>
              <c:numCache>
                <c:ptCount val="6"/>
                <c:pt idx="0">
                  <c:v>0</c:v>
                </c:pt>
                <c:pt idx="1">
                  <c:v>0</c:v>
                </c:pt>
                <c:pt idx="2">
                  <c:v>0</c:v>
                </c:pt>
                <c:pt idx="3">
                  <c:v>0</c:v>
                </c:pt>
                <c:pt idx="4">
                  <c:v>0</c:v>
                </c:pt>
                <c:pt idx="5">
                  <c:v>0</c:v>
                </c:pt>
              </c:numCache>
            </c:numRef>
          </c:val>
        </c:ser>
        <c:ser>
          <c:idx val="1"/>
          <c:order val="1"/>
          <c:tx>
            <c:strRef>
              <c:f>'TABELLEN - TEAM'!$P$170:$Q$170</c:f>
              <c:strCache>
                <c:ptCount val="1"/>
                <c:pt idx="0">
                  <c:v>Groeimogelijkheden huidig functieniveau HO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TEAM'!$R$168:$W$168</c:f>
              <c:strCache>
                <c:ptCount val="6"/>
                <c:pt idx="0">
                  <c:v>1</c:v>
                </c:pt>
                <c:pt idx="1">
                  <c:v>2</c:v>
                </c:pt>
                <c:pt idx="2">
                  <c:v>3</c:v>
                </c:pt>
                <c:pt idx="3">
                  <c:v>4</c:v>
                </c:pt>
                <c:pt idx="4">
                  <c:v>5</c:v>
                </c:pt>
                <c:pt idx="5">
                  <c:v>nvt</c:v>
                </c:pt>
              </c:strCache>
            </c:strRef>
          </c:cat>
          <c:val>
            <c:numRef>
              <c:f>'TABELLEN - TEAM'!$R$170:$W$170</c:f>
              <c:numCache>
                <c:ptCount val="6"/>
                <c:pt idx="0">
                  <c:v>0</c:v>
                </c:pt>
                <c:pt idx="1">
                  <c:v>0</c:v>
                </c:pt>
                <c:pt idx="2">
                  <c:v>0</c:v>
                </c:pt>
                <c:pt idx="3">
                  <c:v>0</c:v>
                </c:pt>
                <c:pt idx="4">
                  <c:v>0</c:v>
                </c:pt>
                <c:pt idx="5">
                  <c:v>0</c:v>
                </c:pt>
              </c:numCache>
            </c:numRef>
          </c:val>
        </c:ser>
        <c:ser>
          <c:idx val="2"/>
          <c:order val="2"/>
          <c:tx>
            <c:strRef>
              <c:f>'TABELLEN - TEAM'!$P$171:$Q$171</c:f>
              <c:strCache>
                <c:ptCount val="1"/>
                <c:pt idx="0">
                  <c:v>Groeimogelijkheden verticaal 1 à 2 jaar VOT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TEAM'!$R$168:$W$168</c:f>
              <c:strCache>
                <c:ptCount val="6"/>
                <c:pt idx="0">
                  <c:v>1</c:v>
                </c:pt>
                <c:pt idx="1">
                  <c:v>2</c:v>
                </c:pt>
                <c:pt idx="2">
                  <c:v>3</c:v>
                </c:pt>
                <c:pt idx="3">
                  <c:v>4</c:v>
                </c:pt>
                <c:pt idx="4">
                  <c:v>5</c:v>
                </c:pt>
                <c:pt idx="5">
                  <c:v>nvt</c:v>
                </c:pt>
              </c:strCache>
            </c:strRef>
          </c:cat>
          <c:val>
            <c:numRef>
              <c:f>'TABELLEN - TEAM'!$R$171:$W$171</c:f>
              <c:numCache>
                <c:ptCount val="6"/>
                <c:pt idx="0">
                  <c:v>0</c:v>
                </c:pt>
                <c:pt idx="1">
                  <c:v>0</c:v>
                </c:pt>
                <c:pt idx="2">
                  <c:v>0</c:v>
                </c:pt>
                <c:pt idx="3">
                  <c:v>0</c:v>
                </c:pt>
                <c:pt idx="4">
                  <c:v>0</c:v>
                </c:pt>
                <c:pt idx="5">
                  <c:v>0</c:v>
                </c:pt>
              </c:numCache>
            </c:numRef>
          </c:val>
        </c:ser>
        <c:ser>
          <c:idx val="3"/>
          <c:order val="3"/>
          <c:tx>
            <c:strRef>
              <c:f>'TABELLEN - TEAM'!$P$172:$Q$172</c:f>
              <c:strCache>
                <c:ptCount val="1"/>
                <c:pt idx="0">
                  <c:v>Groeimogelijkheden verticaal direct VOD</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TEAM'!$R$168:$W$168</c:f>
              <c:strCache>
                <c:ptCount val="6"/>
                <c:pt idx="0">
                  <c:v>1</c:v>
                </c:pt>
                <c:pt idx="1">
                  <c:v>2</c:v>
                </c:pt>
                <c:pt idx="2">
                  <c:v>3</c:v>
                </c:pt>
                <c:pt idx="3">
                  <c:v>4</c:v>
                </c:pt>
                <c:pt idx="4">
                  <c:v>5</c:v>
                </c:pt>
                <c:pt idx="5">
                  <c:v>nvt</c:v>
                </c:pt>
              </c:strCache>
            </c:strRef>
          </c:cat>
          <c:val>
            <c:numRef>
              <c:f>'TABELLEN - TEAM'!$R$172:$W$172</c:f>
              <c:numCache>
                <c:ptCount val="6"/>
                <c:pt idx="0">
                  <c:v>0</c:v>
                </c:pt>
                <c:pt idx="1">
                  <c:v>0</c:v>
                </c:pt>
                <c:pt idx="2">
                  <c:v>0</c:v>
                </c:pt>
                <c:pt idx="3">
                  <c:v>0</c:v>
                </c:pt>
                <c:pt idx="4">
                  <c:v>0</c:v>
                </c:pt>
                <c:pt idx="5">
                  <c:v>0</c:v>
                </c:pt>
              </c:numCache>
            </c:numRef>
          </c:val>
        </c:ser>
        <c:overlap val="-27"/>
        <c:gapWidth val="219"/>
        <c:axId val="65463726"/>
        <c:axId val="52302623"/>
      </c:barChart>
      <c:catAx>
        <c:axId val="6546372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2302623"/>
        <c:crosses val="autoZero"/>
        <c:auto val="1"/>
        <c:lblOffset val="100"/>
        <c:tickLblSkip val="1"/>
        <c:noMultiLvlLbl val="0"/>
      </c:catAx>
      <c:valAx>
        <c:axId val="5230262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5463726"/>
        <c:crossesAt val="1"/>
        <c:crossBetween val="between"/>
        <c:dispUnits/>
      </c:valAx>
      <c:spPr>
        <a:noFill/>
        <a:ln>
          <a:noFill/>
        </a:ln>
      </c:spPr>
    </c:plotArea>
    <c:legend>
      <c:legendPos val="b"/>
      <c:layout>
        <c:manualLayout>
          <c:xMode val="edge"/>
          <c:yMode val="edge"/>
          <c:x val="0.2505"/>
          <c:y val="0.6805"/>
          <c:w val="0.4925"/>
          <c:h val="0.299"/>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17.1 Aantal koppen per functie</a:t>
            </a:r>
          </a:p>
        </c:rich>
      </c:tx>
      <c:layout>
        <c:manualLayout>
          <c:xMode val="factor"/>
          <c:yMode val="factor"/>
          <c:x val="-0.002"/>
          <c:y val="-0.01025"/>
        </c:manualLayout>
      </c:layout>
      <c:spPr>
        <a:noFill/>
        <a:ln>
          <a:noFill/>
        </a:ln>
      </c:spPr>
    </c:title>
    <c:plotArea>
      <c:layout>
        <c:manualLayout>
          <c:xMode val="edge"/>
          <c:yMode val="edge"/>
          <c:x val="0.0035"/>
          <c:y val="0.115"/>
          <c:w val="0.9715"/>
          <c:h val="0.7885"/>
        </c:manualLayout>
      </c:layout>
      <c:barChart>
        <c:barDir val="col"/>
        <c:grouping val="clustered"/>
        <c:varyColors val="0"/>
        <c:ser>
          <c:idx val="1"/>
          <c:order val="0"/>
          <c:tx>
            <c:strRef>
              <c:f>'TABELLEN - TEAM'!$Q$189</c:f>
              <c:strCache>
                <c:ptCount val="1"/>
                <c:pt idx="0">
                  <c:v>Aantal koppen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TEAM'!$O$190:$O$214</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TEAM'!$Q$190:$Q$214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27"/>
        <c:gapWidth val="219"/>
        <c:axId val="961560"/>
        <c:axId val="8654041"/>
      </c:barChart>
      <c:catAx>
        <c:axId val="961560"/>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8654041"/>
        <c:crosses val="autoZero"/>
        <c:auto val="1"/>
        <c:lblOffset val="100"/>
        <c:tickLblSkip val="1"/>
        <c:noMultiLvlLbl val="0"/>
      </c:catAx>
      <c:valAx>
        <c:axId val="865404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961560"/>
        <c:crossesAt val="1"/>
        <c:crossBetween val="between"/>
        <c:dispUnits/>
      </c:valAx>
      <c:spPr>
        <a:noFill/>
        <a:ln>
          <a:noFill/>
        </a:ln>
      </c:spPr>
    </c:plotArea>
    <c:legend>
      <c:legendPos val="b"/>
      <c:layout>
        <c:manualLayout>
          <c:xMode val="edge"/>
          <c:yMode val="edge"/>
          <c:x val="0.39075"/>
          <c:y val="0.90725"/>
          <c:w val="0.21225"/>
          <c:h val="0.072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16.0 Contractsvorm verhouding</a:t>
            </a:r>
          </a:p>
        </c:rich>
      </c:tx>
      <c:layout>
        <c:manualLayout>
          <c:xMode val="factor"/>
          <c:yMode val="factor"/>
          <c:x val="-0.002"/>
          <c:y val="-0.01025"/>
        </c:manualLayout>
      </c:layout>
      <c:spPr>
        <a:noFill/>
        <a:ln>
          <a:noFill/>
        </a:ln>
      </c:spPr>
    </c:title>
    <c:plotArea>
      <c:layout>
        <c:manualLayout>
          <c:xMode val="edge"/>
          <c:yMode val="edge"/>
          <c:x val="0.28025"/>
          <c:y val="0.15275"/>
          <c:w val="0.43625"/>
          <c:h val="0.705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cat>
            <c:strRef>
              <c:f>'TABELLEN - TEAM'!$O$181:$P$181</c:f>
              <c:strCache>
                <c:ptCount val="2"/>
                <c:pt idx="0">
                  <c:v>vast</c:v>
                </c:pt>
                <c:pt idx="1">
                  <c:v>tijdelijk</c:v>
                </c:pt>
              </c:strCache>
            </c:strRef>
          </c:cat>
          <c:val>
            <c:numRef>
              <c:f>'TABELLEN - TEAM'!$O$182:$P$182</c:f>
              <c:numCache>
                <c:ptCount val="2"/>
                <c:pt idx="0">
                  <c:v>0</c:v>
                </c:pt>
                <c:pt idx="1">
                  <c:v>0</c:v>
                </c:pt>
              </c:numCache>
            </c:numRef>
          </c:val>
        </c:ser>
      </c:pieChart>
      <c:spPr>
        <a:noFill/>
        <a:ln>
          <a:noFill/>
        </a:ln>
      </c:spPr>
    </c:plotArea>
    <c:legend>
      <c:legendPos val="b"/>
      <c:layout>
        <c:manualLayout>
          <c:xMode val="edge"/>
          <c:yMode val="edge"/>
          <c:x val="0.39275"/>
          <c:y val="0.90725"/>
          <c:w val="0.21025"/>
          <c:h val="0.072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17.0 Aantal FTE per functie</a:t>
            </a:r>
          </a:p>
        </c:rich>
      </c:tx>
      <c:layout>
        <c:manualLayout>
          <c:xMode val="factor"/>
          <c:yMode val="factor"/>
          <c:x val="-0.002"/>
          <c:y val="-0.01025"/>
        </c:manualLayout>
      </c:layout>
      <c:spPr>
        <a:noFill/>
        <a:ln>
          <a:noFill/>
        </a:ln>
      </c:spPr>
    </c:title>
    <c:plotArea>
      <c:layout>
        <c:manualLayout>
          <c:xMode val="edge"/>
          <c:yMode val="edge"/>
          <c:x val="0.0035"/>
          <c:y val="0.115"/>
          <c:w val="0.9715"/>
          <c:h val="0.89675"/>
        </c:manualLayout>
      </c:layout>
      <c:barChart>
        <c:barDir val="col"/>
        <c:grouping val="clustered"/>
        <c:varyColors val="0"/>
        <c:ser>
          <c:idx val="0"/>
          <c:order val="0"/>
          <c:tx>
            <c:strRef>
              <c:f>'TABELLEN - TEAM'!$P$189</c:f>
              <c:strCache>
                <c:ptCount val="1"/>
                <c:pt idx="0">
                  <c:v>Aantal FTE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TEAM'!$O$190:$O$214</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TEAM'!$P$190:$P$214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27"/>
        <c:gapWidth val="219"/>
        <c:axId val="10777506"/>
        <c:axId val="29888691"/>
      </c:barChart>
      <c:catAx>
        <c:axId val="10777506"/>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29888691"/>
        <c:crosses val="autoZero"/>
        <c:auto val="1"/>
        <c:lblOffset val="100"/>
        <c:tickLblSkip val="1"/>
        <c:noMultiLvlLbl val="0"/>
      </c:catAx>
      <c:valAx>
        <c:axId val="2988869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077750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3366"/>
                </a:solidFill>
              </a:rPr>
              <a:t>Tabel 2.0 Functioneren</a:t>
            </a:r>
          </a:p>
        </c:rich>
      </c:tx>
      <c:layout>
        <c:manualLayout>
          <c:xMode val="factor"/>
          <c:yMode val="factor"/>
          <c:x val="-0.00425"/>
          <c:y val="-0.01025"/>
        </c:manualLayout>
      </c:layout>
      <c:spPr>
        <a:noFill/>
        <a:ln>
          <a:noFill/>
        </a:ln>
      </c:spPr>
    </c:title>
    <c:plotArea>
      <c:layout>
        <c:manualLayout>
          <c:xMode val="edge"/>
          <c:yMode val="edge"/>
          <c:x val="0.0015"/>
          <c:y val="0.1135"/>
          <c:w val="0.97275"/>
          <c:h val="0.91175"/>
        </c:manualLayout>
      </c:layout>
      <c:barChart>
        <c:barDir val="col"/>
        <c:grouping val="clustered"/>
        <c:varyColors val="0"/>
        <c:ser>
          <c:idx val="0"/>
          <c:order val="0"/>
          <c:spPr>
            <a:solidFill>
              <a:srgbClr val="58C5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Tabellen!$O$17:$P$21</c:f>
              <c:multiLvlStrCache>
                <c:ptCount val="5"/>
                <c:lvl>
                  <c:pt idx="0">
                    <c:v>U</c:v>
                  </c:pt>
                  <c:pt idx="1">
                    <c:v>G</c:v>
                  </c:pt>
                  <c:pt idx="2">
                    <c:v>V</c:v>
                  </c:pt>
                  <c:pt idx="3">
                    <c:v>O</c:v>
                  </c:pt>
                  <c:pt idx="4">
                    <c:v>0%</c:v>
                  </c:pt>
                </c:lvl>
                <c:lvl>
                  <c:pt idx="0">
                    <c:v>Uitmuntend</c:v>
                  </c:pt>
                  <c:pt idx="1">
                    <c:v>Goed</c:v>
                  </c:pt>
                  <c:pt idx="2">
                    <c:v>Voldoende</c:v>
                  </c:pt>
                  <c:pt idx="3">
                    <c:v>Onvoldoende</c:v>
                  </c:pt>
                  <c:pt idx="4">
                    <c:v>0%</c:v>
                  </c:pt>
                </c:lvl>
              </c:multiLvlStrCache>
            </c:multiLvlStrRef>
          </c:cat>
          <c:val>
            <c:numRef>
              <c:f>Tabellen!$Q$17:$Q$21</c:f>
              <c:numCache>
                <c:ptCount val="5"/>
                <c:pt idx="0">
                  <c:v>0</c:v>
                </c:pt>
                <c:pt idx="1">
                  <c:v>0</c:v>
                </c:pt>
                <c:pt idx="2">
                  <c:v>0</c:v>
                </c:pt>
                <c:pt idx="3">
                  <c:v>1</c:v>
                </c:pt>
                <c:pt idx="4">
                  <c:v>0</c:v>
                </c:pt>
              </c:numCache>
            </c:numRef>
          </c:val>
        </c:ser>
        <c:overlap val="-27"/>
        <c:gapWidth val="219"/>
        <c:axId val="6103554"/>
        <c:axId val="54931987"/>
      </c:barChart>
      <c:catAx>
        <c:axId val="610355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931987"/>
        <c:crosses val="autoZero"/>
        <c:auto val="1"/>
        <c:lblOffset val="100"/>
        <c:tickLblSkip val="1"/>
        <c:noMultiLvlLbl val="0"/>
      </c:catAx>
      <c:valAx>
        <c:axId val="549319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03554"/>
        <c:crossesAt val="1"/>
        <c:crossBetween val="between"/>
        <c:dispUnits/>
      </c:valAx>
      <c:spPr>
        <a:noFill/>
        <a:ln>
          <a:noFill/>
        </a:ln>
      </c:spPr>
    </c:plotArea>
    <c:plotVisOnly val="1"/>
    <c:dispBlanksAs val="gap"/>
    <c:showDLblsOverMax val="0"/>
  </c:chart>
  <c:spPr>
    <a:solidFill>
      <a:srgbClr val="FFFFFF"/>
    </a:solidFill>
    <a:ln w="25400">
      <a:solidFill>
        <a:srgbClr val="33CCCC"/>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17.1 Aantal koppen per functie</a:t>
            </a:r>
          </a:p>
        </c:rich>
      </c:tx>
      <c:layout>
        <c:manualLayout>
          <c:xMode val="factor"/>
          <c:yMode val="factor"/>
          <c:x val="-0.002"/>
          <c:y val="-0.01025"/>
        </c:manualLayout>
      </c:layout>
      <c:spPr>
        <a:noFill/>
        <a:ln>
          <a:noFill/>
        </a:ln>
      </c:spPr>
    </c:title>
    <c:plotArea>
      <c:layout>
        <c:manualLayout>
          <c:xMode val="edge"/>
          <c:yMode val="edge"/>
          <c:x val="0.0035"/>
          <c:y val="0.115"/>
          <c:w val="0.9715"/>
          <c:h val="0.7885"/>
        </c:manualLayout>
      </c:layout>
      <c:barChart>
        <c:barDir val="col"/>
        <c:grouping val="clustered"/>
        <c:varyColors val="0"/>
        <c:ser>
          <c:idx val="1"/>
          <c:order val="0"/>
          <c:tx>
            <c:strRef>
              <c:f>'TABELLEN - TEAM'!$Q$189</c:f>
              <c:strCache>
                <c:ptCount val="1"/>
                <c:pt idx="0">
                  <c:v>Aantal koppen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TEAM'!$O$190:$O$214</c:f>
              <c:strCache>
                <c:ptCount val="25"/>
                <c:pt idx="0">
                  <c:v>Functie 1</c:v>
                </c:pt>
                <c:pt idx="1">
                  <c:v>Functie 2</c:v>
                </c:pt>
                <c:pt idx="2">
                  <c:v>Functie 3</c:v>
                </c:pt>
                <c:pt idx="3">
                  <c:v>Functie 4</c:v>
                </c:pt>
                <c:pt idx="4">
                  <c:v>Functie 5</c:v>
                </c:pt>
                <c:pt idx="5">
                  <c:v>Functie 6</c:v>
                </c:pt>
                <c:pt idx="6">
                  <c:v>Functie 7</c:v>
                </c:pt>
                <c:pt idx="7">
                  <c:v>Functie 8</c:v>
                </c:pt>
                <c:pt idx="8">
                  <c:v>Functie 9</c:v>
                </c:pt>
                <c:pt idx="9">
                  <c:v>Functie 10</c:v>
                </c:pt>
                <c:pt idx="10">
                  <c:v>Functie 11</c:v>
                </c:pt>
                <c:pt idx="11">
                  <c:v>Functie 12</c:v>
                </c:pt>
                <c:pt idx="12">
                  <c:v>Functie 13</c:v>
                </c:pt>
                <c:pt idx="13">
                  <c:v>Functie 14</c:v>
                </c:pt>
                <c:pt idx="14">
                  <c:v>Functie 15</c:v>
                </c:pt>
                <c:pt idx="15">
                  <c:v>Functie 16</c:v>
                </c:pt>
                <c:pt idx="16">
                  <c:v>Functie 17</c:v>
                </c:pt>
                <c:pt idx="17">
                  <c:v>Functie 18</c:v>
                </c:pt>
                <c:pt idx="18">
                  <c:v>Functie 19</c:v>
                </c:pt>
                <c:pt idx="19">
                  <c:v>Functie 20</c:v>
                </c:pt>
                <c:pt idx="20">
                  <c:v>Functie 21</c:v>
                </c:pt>
                <c:pt idx="21">
                  <c:v>Functie 22</c:v>
                </c:pt>
                <c:pt idx="22">
                  <c:v>Functie 23</c:v>
                </c:pt>
                <c:pt idx="23">
                  <c:v>Functie 24</c:v>
                </c:pt>
                <c:pt idx="24">
                  <c:v>Functie 25</c:v>
                </c:pt>
              </c:strCache>
            </c:strRef>
          </c:cat>
          <c:val>
            <c:numRef>
              <c:f>'TABELLEN - TEAM'!$Q$190:$Q$214</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27"/>
        <c:gapWidth val="219"/>
        <c:axId val="562764"/>
        <c:axId val="5064877"/>
      </c:barChart>
      <c:catAx>
        <c:axId val="562764"/>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5064877"/>
        <c:crosses val="autoZero"/>
        <c:auto val="1"/>
        <c:lblOffset val="100"/>
        <c:tickLblSkip val="1"/>
        <c:noMultiLvlLbl val="0"/>
      </c:catAx>
      <c:valAx>
        <c:axId val="506487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62764"/>
        <c:crossesAt val="1"/>
        <c:crossBetween val="between"/>
        <c:dispUnits/>
      </c:valAx>
      <c:spPr>
        <a:noFill/>
        <a:ln>
          <a:noFill/>
        </a:ln>
      </c:spPr>
    </c:plotArea>
    <c:legend>
      <c:legendPos val="b"/>
      <c:layout>
        <c:manualLayout>
          <c:xMode val="edge"/>
          <c:yMode val="edge"/>
          <c:x val="0.39075"/>
          <c:y val="0.90725"/>
          <c:w val="0.21225"/>
          <c:h val="0.072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3366"/>
                </a:solidFill>
              </a:rPr>
              <a:t>Tabel 3.0 Ontwikkelpotentieel</a:t>
            </a:r>
          </a:p>
        </c:rich>
      </c:tx>
      <c:layout>
        <c:manualLayout>
          <c:xMode val="factor"/>
          <c:yMode val="factor"/>
          <c:x val="-0.00425"/>
          <c:y val="-0.01025"/>
        </c:manualLayout>
      </c:layout>
      <c:spPr>
        <a:noFill/>
        <a:ln>
          <a:noFill/>
        </a:ln>
      </c:spPr>
    </c:title>
    <c:plotArea>
      <c:layout>
        <c:manualLayout>
          <c:xMode val="edge"/>
          <c:yMode val="edge"/>
          <c:x val="0.0015"/>
          <c:y val="0.1135"/>
          <c:w val="0.97275"/>
          <c:h val="0.9185"/>
        </c:manualLayout>
      </c:layout>
      <c:barChart>
        <c:barDir val="col"/>
        <c:grouping val="clustered"/>
        <c:varyColors val="0"/>
        <c:ser>
          <c:idx val="0"/>
          <c:order val="0"/>
          <c:spPr>
            <a:solidFill>
              <a:srgbClr val="58C5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Tabellen!$Q$27:$R$30</c:f>
              <c:multiLvlStrCache>
                <c:ptCount val="4"/>
                <c:lvl>
                  <c:pt idx="0">
                    <c:v>VOD</c:v>
                  </c:pt>
                  <c:pt idx="1">
                    <c:v>VOT</c:v>
                  </c:pt>
                  <c:pt idx="2">
                    <c:v>HO</c:v>
                  </c:pt>
                  <c:pt idx="3">
                    <c:v>GB</c:v>
                  </c:pt>
                </c:lvl>
                <c:lvl>
                  <c:pt idx="0">
                    <c:v>Groeimogelijkheden verticaal direct</c:v>
                  </c:pt>
                  <c:pt idx="1">
                    <c:v>Groeimogelijkheden verticaal 1 à 2 jaar</c:v>
                  </c:pt>
                  <c:pt idx="2">
                    <c:v>Groeimogelijkheden huidig functieniveau</c:v>
                  </c:pt>
                  <c:pt idx="3">
                    <c:v>Grenzen bereikt</c:v>
                  </c:pt>
                </c:lvl>
              </c:multiLvlStrCache>
            </c:multiLvlStrRef>
          </c:cat>
          <c:val>
            <c:numRef>
              <c:f>Tabellen!$S$27:$S$30</c:f>
              <c:numCache>
                <c:ptCount val="4"/>
                <c:pt idx="0">
                  <c:v>0</c:v>
                </c:pt>
                <c:pt idx="1">
                  <c:v>0</c:v>
                </c:pt>
                <c:pt idx="2">
                  <c:v>0.2</c:v>
                </c:pt>
                <c:pt idx="3">
                  <c:v>0.8</c:v>
                </c:pt>
              </c:numCache>
            </c:numRef>
          </c:val>
        </c:ser>
        <c:overlap val="-27"/>
        <c:gapWidth val="219"/>
        <c:axId val="24625836"/>
        <c:axId val="20305933"/>
      </c:barChart>
      <c:catAx>
        <c:axId val="2462583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800" b="0" i="0" u="none" baseline="0">
                <a:solidFill>
                  <a:srgbClr val="333333"/>
                </a:solidFill>
              </a:defRPr>
            </a:pPr>
          </a:p>
        </c:txPr>
        <c:crossAx val="20305933"/>
        <c:crosses val="autoZero"/>
        <c:auto val="1"/>
        <c:lblOffset val="100"/>
        <c:tickLblSkip val="1"/>
        <c:noMultiLvlLbl val="0"/>
      </c:catAx>
      <c:valAx>
        <c:axId val="2030593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625836"/>
        <c:crossesAt val="1"/>
        <c:crossBetween val="between"/>
        <c:dispUnits/>
      </c:valAx>
      <c:spPr>
        <a:noFill/>
        <a:ln>
          <a:noFill/>
        </a:ln>
      </c:spPr>
    </c:plotArea>
    <c:plotVisOnly val="1"/>
    <c:dispBlanksAs val="gap"/>
    <c:showDLblsOverMax val="0"/>
  </c:chart>
  <c:spPr>
    <a:solidFill>
      <a:srgbClr val="FFFFFF"/>
    </a:solidFill>
    <a:ln w="25400">
      <a:solidFill>
        <a:srgbClr val="33CCCC"/>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1.0 Kennis, vaardigheden, competenties</a:t>
            </a:r>
          </a:p>
        </c:rich>
      </c:tx>
      <c:layout>
        <c:manualLayout>
          <c:xMode val="factor"/>
          <c:yMode val="factor"/>
          <c:x val="-0.002"/>
          <c:y val="-0.01025"/>
        </c:manualLayout>
      </c:layout>
      <c:spPr>
        <a:noFill/>
        <a:ln>
          <a:noFill/>
        </a:ln>
      </c:spPr>
    </c:title>
    <c:plotArea>
      <c:layout>
        <c:manualLayout>
          <c:xMode val="edge"/>
          <c:yMode val="edge"/>
          <c:x val="0.0035"/>
          <c:y val="0.115"/>
          <c:w val="0.9715"/>
          <c:h val="0.7885"/>
        </c:manualLayout>
      </c:layout>
      <c:barChart>
        <c:barDir val="col"/>
        <c:grouping val="clustered"/>
        <c:varyColors val="0"/>
        <c:ser>
          <c:idx val="0"/>
          <c:order val="0"/>
          <c:tx>
            <c:strRef>
              <c:f>'TABELLEN - TEAM'!$O$7:$P$7</c:f>
              <c:strCache>
                <c:ptCount val="1"/>
                <c:pt idx="0">
                  <c:v>Uitmuntend U</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TEAM'!$Q$6:$S$6</c:f>
              <c:strCache>
                <c:ptCount val="3"/>
                <c:pt idx="0">
                  <c:v>Kennis</c:v>
                </c:pt>
                <c:pt idx="1">
                  <c:v>Vaardigheden</c:v>
                </c:pt>
                <c:pt idx="2">
                  <c:v>Competenties</c:v>
                </c:pt>
              </c:strCache>
            </c:strRef>
          </c:cat>
          <c:val>
            <c:numRef>
              <c:f>'TABELLEN - TEAM'!$Q$7:$S$7</c:f>
              <c:numCache>
                <c:ptCount val="3"/>
                <c:pt idx="0">
                  <c:v>0</c:v>
                </c:pt>
                <c:pt idx="1">
                  <c:v>0</c:v>
                </c:pt>
                <c:pt idx="2">
                  <c:v>0</c:v>
                </c:pt>
              </c:numCache>
            </c:numRef>
          </c:val>
        </c:ser>
        <c:ser>
          <c:idx val="1"/>
          <c:order val="1"/>
          <c:tx>
            <c:strRef>
              <c:f>'TABELLEN - TEAM'!$O$8:$P$8</c:f>
              <c:strCache>
                <c:ptCount val="1"/>
                <c:pt idx="0">
                  <c:v>Goed G</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TEAM'!$Q$6:$S$6</c:f>
              <c:strCache>
                <c:ptCount val="3"/>
                <c:pt idx="0">
                  <c:v>Kennis</c:v>
                </c:pt>
                <c:pt idx="1">
                  <c:v>Vaardigheden</c:v>
                </c:pt>
                <c:pt idx="2">
                  <c:v>Competenties</c:v>
                </c:pt>
              </c:strCache>
            </c:strRef>
          </c:cat>
          <c:val>
            <c:numRef>
              <c:f>'TABELLEN - TEAM'!$Q$8:$S$8</c:f>
              <c:numCache>
                <c:ptCount val="3"/>
                <c:pt idx="0">
                  <c:v>0</c:v>
                </c:pt>
                <c:pt idx="1">
                  <c:v>0</c:v>
                </c:pt>
                <c:pt idx="2">
                  <c:v>0</c:v>
                </c:pt>
              </c:numCache>
            </c:numRef>
          </c:val>
        </c:ser>
        <c:ser>
          <c:idx val="2"/>
          <c:order val="2"/>
          <c:tx>
            <c:strRef>
              <c:f>'TABELLEN - TEAM'!$O$9:$P$9</c:f>
              <c:strCache>
                <c:ptCount val="1"/>
                <c:pt idx="0">
                  <c:v>Voldoende V</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TEAM'!$Q$6:$S$6</c:f>
              <c:strCache>
                <c:ptCount val="3"/>
                <c:pt idx="0">
                  <c:v>Kennis</c:v>
                </c:pt>
                <c:pt idx="1">
                  <c:v>Vaardigheden</c:v>
                </c:pt>
                <c:pt idx="2">
                  <c:v>Competenties</c:v>
                </c:pt>
              </c:strCache>
            </c:strRef>
          </c:cat>
          <c:val>
            <c:numRef>
              <c:f>'TABELLEN - TEAM'!$Q$9:$S$9</c:f>
              <c:numCache>
                <c:ptCount val="3"/>
                <c:pt idx="0">
                  <c:v>0</c:v>
                </c:pt>
                <c:pt idx="1">
                  <c:v>0</c:v>
                </c:pt>
                <c:pt idx="2">
                  <c:v>0</c:v>
                </c:pt>
              </c:numCache>
            </c:numRef>
          </c:val>
        </c:ser>
        <c:ser>
          <c:idx val="3"/>
          <c:order val="3"/>
          <c:tx>
            <c:strRef>
              <c:f>'TABELLEN - TEAM'!$O$10:$P$10</c:f>
              <c:strCache>
                <c:ptCount val="1"/>
                <c:pt idx="0">
                  <c:v>Onvoldoende O</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TEAM'!$Q$6:$S$6</c:f>
              <c:strCache>
                <c:ptCount val="3"/>
                <c:pt idx="0">
                  <c:v>Kennis</c:v>
                </c:pt>
                <c:pt idx="1">
                  <c:v>Vaardigheden</c:v>
                </c:pt>
                <c:pt idx="2">
                  <c:v>Competenties</c:v>
                </c:pt>
              </c:strCache>
            </c:strRef>
          </c:cat>
          <c:val>
            <c:numRef>
              <c:f>'TABELLEN - TEAM'!$Q$10:$S$10</c:f>
              <c:numCache>
                <c:ptCount val="3"/>
                <c:pt idx="0">
                  <c:v>0</c:v>
                </c:pt>
                <c:pt idx="1">
                  <c:v>0</c:v>
                </c:pt>
                <c:pt idx="2">
                  <c:v>0</c:v>
                </c:pt>
              </c:numCache>
            </c:numRef>
          </c:val>
        </c:ser>
        <c:ser>
          <c:idx val="4"/>
          <c:order val="4"/>
          <c:tx>
            <c:strRef>
              <c:f>'TABELLEN - TEAM'!$O$11:$P$11</c:f>
              <c:strCache>
                <c:ptCount val="1"/>
                <c:pt idx="0">
                  <c:v>0% 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TEAM'!$Q$6:$S$6</c:f>
              <c:strCache>
                <c:ptCount val="3"/>
                <c:pt idx="0">
                  <c:v>Kennis</c:v>
                </c:pt>
                <c:pt idx="1">
                  <c:v>Vaardigheden</c:v>
                </c:pt>
                <c:pt idx="2">
                  <c:v>Competenties</c:v>
                </c:pt>
              </c:strCache>
            </c:strRef>
          </c:cat>
          <c:val>
            <c:numRef>
              <c:f>'TABELLEN - TEAM'!$Q$11:$S$11</c:f>
              <c:numCache>
                <c:ptCount val="3"/>
                <c:pt idx="0">
                  <c:v>0</c:v>
                </c:pt>
                <c:pt idx="1">
                  <c:v>0</c:v>
                </c:pt>
                <c:pt idx="2">
                  <c:v>0</c:v>
                </c:pt>
              </c:numCache>
            </c:numRef>
          </c:val>
        </c:ser>
        <c:overlap val="-27"/>
        <c:gapWidth val="219"/>
        <c:axId val="48535670"/>
        <c:axId val="34167847"/>
      </c:barChart>
      <c:catAx>
        <c:axId val="4853567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4167847"/>
        <c:crosses val="autoZero"/>
        <c:auto val="1"/>
        <c:lblOffset val="100"/>
        <c:tickLblSkip val="1"/>
        <c:noMultiLvlLbl val="0"/>
      </c:catAx>
      <c:valAx>
        <c:axId val="3416784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8535670"/>
        <c:crossesAt val="1"/>
        <c:crossBetween val="between"/>
        <c:dispUnits/>
      </c:valAx>
      <c:spPr>
        <a:noFill/>
        <a:ln>
          <a:noFill/>
        </a:ln>
      </c:spPr>
    </c:plotArea>
    <c:legend>
      <c:legendPos val="b"/>
      <c:layout>
        <c:manualLayout>
          <c:xMode val="edge"/>
          <c:yMode val="edge"/>
          <c:x val="0.0615"/>
          <c:y val="0.90725"/>
          <c:w val="0.8725"/>
          <c:h val="0.072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2.0 Functioneren</a:t>
            </a:r>
          </a:p>
        </c:rich>
      </c:tx>
      <c:layout>
        <c:manualLayout>
          <c:xMode val="factor"/>
          <c:yMode val="factor"/>
          <c:x val="-0.002"/>
          <c:y val="-0.01025"/>
        </c:manualLayout>
      </c:layout>
      <c:spPr>
        <a:noFill/>
        <a:ln>
          <a:noFill/>
        </a:ln>
      </c:spPr>
    </c:title>
    <c:plotArea>
      <c:layout>
        <c:manualLayout>
          <c:xMode val="edge"/>
          <c:yMode val="edge"/>
          <c:x val="0.0035"/>
          <c:y val="0.115"/>
          <c:w val="0.9715"/>
          <c:h val="0.907"/>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 - TEAM'!$O$17:$P$21</c:f>
              <c:multiLvlStrCache>
                <c:ptCount val="5"/>
                <c:lvl>
                  <c:pt idx="0">
                    <c:v>U</c:v>
                  </c:pt>
                  <c:pt idx="1">
                    <c:v>G</c:v>
                  </c:pt>
                  <c:pt idx="2">
                    <c:v>V</c:v>
                  </c:pt>
                  <c:pt idx="3">
                    <c:v>O</c:v>
                  </c:pt>
                  <c:pt idx="4">
                    <c:v>0%</c:v>
                  </c:pt>
                </c:lvl>
                <c:lvl>
                  <c:pt idx="0">
                    <c:v>Uitmuntend</c:v>
                  </c:pt>
                  <c:pt idx="1">
                    <c:v>Goed</c:v>
                  </c:pt>
                  <c:pt idx="2">
                    <c:v>Voldoende</c:v>
                  </c:pt>
                  <c:pt idx="3">
                    <c:v>Onvoldoende</c:v>
                  </c:pt>
                  <c:pt idx="4">
                    <c:v>0%</c:v>
                  </c:pt>
                </c:lvl>
              </c:multiLvlStrCache>
            </c:multiLvlStrRef>
          </c:cat>
          <c:val>
            <c:numRef>
              <c:f>'TABELLEN - TEAM'!$Q$17:$Q$21</c:f>
              <c:numCache>
                <c:ptCount val="5"/>
                <c:pt idx="0">
                  <c:v>0</c:v>
                </c:pt>
                <c:pt idx="1">
                  <c:v>0</c:v>
                </c:pt>
                <c:pt idx="2">
                  <c:v>0</c:v>
                </c:pt>
                <c:pt idx="3">
                  <c:v>0</c:v>
                </c:pt>
                <c:pt idx="4">
                  <c:v>0</c:v>
                </c:pt>
              </c:numCache>
            </c:numRef>
          </c:val>
        </c:ser>
        <c:overlap val="-27"/>
        <c:gapWidth val="219"/>
        <c:axId val="39075168"/>
        <c:axId val="16132193"/>
      </c:barChart>
      <c:catAx>
        <c:axId val="3907516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6132193"/>
        <c:crosses val="autoZero"/>
        <c:auto val="1"/>
        <c:lblOffset val="100"/>
        <c:tickLblSkip val="1"/>
        <c:noMultiLvlLbl val="0"/>
      </c:catAx>
      <c:valAx>
        <c:axId val="1613219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907516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3.0 Ontwikkelpotentieel</a:t>
            </a:r>
          </a:p>
        </c:rich>
      </c:tx>
      <c:layout>
        <c:manualLayout>
          <c:xMode val="factor"/>
          <c:yMode val="factor"/>
          <c:x val="-0.002"/>
          <c:y val="-0.01025"/>
        </c:manualLayout>
      </c:layout>
      <c:spPr>
        <a:noFill/>
        <a:ln>
          <a:noFill/>
        </a:ln>
      </c:spPr>
    </c:title>
    <c:plotArea>
      <c:layout>
        <c:manualLayout>
          <c:xMode val="edge"/>
          <c:yMode val="edge"/>
          <c:x val="0.0035"/>
          <c:y val="0.115"/>
          <c:w val="0.9715"/>
          <c:h val="0.965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'TABELLEN - TEAM'!$Q$27:$R$30</c:f>
              <c:multiLvlStrCache>
                <c:ptCount val="4"/>
                <c:lvl>
                  <c:pt idx="0">
                    <c:v>VOD</c:v>
                  </c:pt>
                  <c:pt idx="1">
                    <c:v>VOT</c:v>
                  </c:pt>
                  <c:pt idx="2">
                    <c:v>HO</c:v>
                  </c:pt>
                  <c:pt idx="3">
                    <c:v>GB</c:v>
                  </c:pt>
                </c:lvl>
                <c:lvl>
                  <c:pt idx="0">
                    <c:v>Groeimogelijkheden verticaal direct</c:v>
                  </c:pt>
                  <c:pt idx="1">
                    <c:v>Groeimogelijkheden verticaal 1 à 2 jaar</c:v>
                  </c:pt>
                  <c:pt idx="2">
                    <c:v>Groeimogelijkheden huidig functieniveau</c:v>
                  </c:pt>
                  <c:pt idx="3">
                    <c:v>Grenzen bereikt</c:v>
                  </c:pt>
                </c:lvl>
              </c:multiLvlStrCache>
            </c:multiLvlStrRef>
          </c:cat>
          <c:val>
            <c:numRef>
              <c:f>'TABELLEN - TEAM'!$S$27:$S$30</c:f>
              <c:numCache>
                <c:ptCount val="4"/>
                <c:pt idx="0">
                  <c:v>0</c:v>
                </c:pt>
                <c:pt idx="1">
                  <c:v>0</c:v>
                </c:pt>
                <c:pt idx="2">
                  <c:v>0</c:v>
                </c:pt>
                <c:pt idx="3">
                  <c:v>0</c:v>
                </c:pt>
              </c:numCache>
            </c:numRef>
          </c:val>
        </c:ser>
        <c:overlap val="-27"/>
        <c:gapWidth val="219"/>
        <c:axId val="10972010"/>
        <c:axId val="31639227"/>
      </c:barChart>
      <c:catAx>
        <c:axId val="1097201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1639227"/>
        <c:crosses val="autoZero"/>
        <c:auto val="1"/>
        <c:lblOffset val="100"/>
        <c:tickLblSkip val="1"/>
        <c:noMultiLvlLbl val="0"/>
      </c:catAx>
      <c:valAx>
        <c:axId val="316392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097201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4.0 Functioneren naar leeftijd</a:t>
            </a:r>
          </a:p>
        </c:rich>
      </c:tx>
      <c:layout>
        <c:manualLayout>
          <c:xMode val="factor"/>
          <c:yMode val="factor"/>
          <c:x val="-0.002"/>
          <c:y val="-0.01025"/>
        </c:manualLayout>
      </c:layout>
      <c:spPr>
        <a:noFill/>
        <a:ln>
          <a:noFill/>
        </a:ln>
      </c:spPr>
    </c:title>
    <c:plotArea>
      <c:layout>
        <c:manualLayout>
          <c:xMode val="edge"/>
          <c:yMode val="edge"/>
          <c:x val="0.0035"/>
          <c:y val="0.115"/>
          <c:w val="0.9715"/>
          <c:h val="0.7885"/>
        </c:manualLayout>
      </c:layout>
      <c:barChart>
        <c:barDir val="col"/>
        <c:grouping val="clustered"/>
        <c:varyColors val="0"/>
        <c:ser>
          <c:idx val="0"/>
          <c:order val="0"/>
          <c:tx>
            <c:strRef>
              <c:f>'TABELLEN - TEAM'!$Q$37:$R$37</c:f>
              <c:strCache>
                <c:ptCount val="1"/>
                <c:pt idx="0">
                  <c:v>Uitmuntend U</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TEAM'!$S$36:$Y$36</c:f>
              <c:strCache>
                <c:ptCount val="7"/>
                <c:pt idx="0">
                  <c:v> &lt; 20</c:v>
                </c:pt>
                <c:pt idx="1">
                  <c:v>21-30</c:v>
                </c:pt>
                <c:pt idx="2">
                  <c:v>31-40</c:v>
                </c:pt>
                <c:pt idx="3">
                  <c:v>41-50</c:v>
                </c:pt>
                <c:pt idx="4">
                  <c:v>51-60</c:v>
                </c:pt>
                <c:pt idx="5">
                  <c:v>61-67</c:v>
                </c:pt>
                <c:pt idx="6">
                  <c:v> &gt; 68</c:v>
                </c:pt>
              </c:strCache>
            </c:strRef>
          </c:cat>
          <c:val>
            <c:numRef>
              <c:f>'TABELLEN - TEAM'!$S$37:$Y$37</c:f>
              <c:numCache>
                <c:ptCount val="7"/>
                <c:pt idx="0">
                  <c:v>0</c:v>
                </c:pt>
                <c:pt idx="1">
                  <c:v>0</c:v>
                </c:pt>
                <c:pt idx="2">
                  <c:v>0</c:v>
                </c:pt>
                <c:pt idx="3">
                  <c:v>0</c:v>
                </c:pt>
                <c:pt idx="4">
                  <c:v>0</c:v>
                </c:pt>
                <c:pt idx="5">
                  <c:v>0</c:v>
                </c:pt>
                <c:pt idx="6">
                  <c:v>0</c:v>
                </c:pt>
              </c:numCache>
            </c:numRef>
          </c:val>
        </c:ser>
        <c:ser>
          <c:idx val="1"/>
          <c:order val="1"/>
          <c:tx>
            <c:strRef>
              <c:f>'TABELLEN - TEAM'!$Q$38:$R$38</c:f>
              <c:strCache>
                <c:ptCount val="1"/>
                <c:pt idx="0">
                  <c:v>Goed G</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TEAM'!$S$36:$Y$36</c:f>
              <c:strCache>
                <c:ptCount val="7"/>
                <c:pt idx="0">
                  <c:v> &lt; 20</c:v>
                </c:pt>
                <c:pt idx="1">
                  <c:v>21-30</c:v>
                </c:pt>
                <c:pt idx="2">
                  <c:v>31-40</c:v>
                </c:pt>
                <c:pt idx="3">
                  <c:v>41-50</c:v>
                </c:pt>
                <c:pt idx="4">
                  <c:v>51-60</c:v>
                </c:pt>
                <c:pt idx="5">
                  <c:v>61-67</c:v>
                </c:pt>
                <c:pt idx="6">
                  <c:v> &gt; 68</c:v>
                </c:pt>
              </c:strCache>
            </c:strRef>
          </c:cat>
          <c:val>
            <c:numRef>
              <c:f>'TABELLEN - TEAM'!$S$38:$Y$38</c:f>
              <c:numCache>
                <c:ptCount val="7"/>
                <c:pt idx="0">
                  <c:v>0</c:v>
                </c:pt>
                <c:pt idx="1">
                  <c:v>0</c:v>
                </c:pt>
                <c:pt idx="2">
                  <c:v>0</c:v>
                </c:pt>
                <c:pt idx="3">
                  <c:v>0</c:v>
                </c:pt>
                <c:pt idx="4">
                  <c:v>0</c:v>
                </c:pt>
                <c:pt idx="5">
                  <c:v>0</c:v>
                </c:pt>
                <c:pt idx="6">
                  <c:v>0</c:v>
                </c:pt>
              </c:numCache>
            </c:numRef>
          </c:val>
        </c:ser>
        <c:ser>
          <c:idx val="2"/>
          <c:order val="2"/>
          <c:tx>
            <c:strRef>
              <c:f>'TABELLEN - TEAM'!$Q$39:$R$39</c:f>
              <c:strCache>
                <c:ptCount val="1"/>
                <c:pt idx="0">
                  <c:v>Voldoende V</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TEAM'!$S$36:$Y$36</c:f>
              <c:strCache>
                <c:ptCount val="7"/>
                <c:pt idx="0">
                  <c:v> &lt; 20</c:v>
                </c:pt>
                <c:pt idx="1">
                  <c:v>21-30</c:v>
                </c:pt>
                <c:pt idx="2">
                  <c:v>31-40</c:v>
                </c:pt>
                <c:pt idx="3">
                  <c:v>41-50</c:v>
                </c:pt>
                <c:pt idx="4">
                  <c:v>51-60</c:v>
                </c:pt>
                <c:pt idx="5">
                  <c:v>61-67</c:v>
                </c:pt>
                <c:pt idx="6">
                  <c:v> &gt; 68</c:v>
                </c:pt>
              </c:strCache>
            </c:strRef>
          </c:cat>
          <c:val>
            <c:numRef>
              <c:f>'TABELLEN - TEAM'!$S$39:$Y$39</c:f>
              <c:numCache>
                <c:ptCount val="7"/>
                <c:pt idx="0">
                  <c:v>0</c:v>
                </c:pt>
                <c:pt idx="1">
                  <c:v>0</c:v>
                </c:pt>
                <c:pt idx="2">
                  <c:v>0</c:v>
                </c:pt>
                <c:pt idx="3">
                  <c:v>0</c:v>
                </c:pt>
                <c:pt idx="4">
                  <c:v>0</c:v>
                </c:pt>
                <c:pt idx="5">
                  <c:v>0</c:v>
                </c:pt>
                <c:pt idx="6">
                  <c:v>0</c:v>
                </c:pt>
              </c:numCache>
            </c:numRef>
          </c:val>
        </c:ser>
        <c:ser>
          <c:idx val="3"/>
          <c:order val="3"/>
          <c:tx>
            <c:strRef>
              <c:f>'TABELLEN - TEAM'!$Q$40:$R$40</c:f>
              <c:strCache>
                <c:ptCount val="1"/>
                <c:pt idx="0">
                  <c:v>Onvoldoende O</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TEAM'!$S$36:$Y$36</c:f>
              <c:strCache>
                <c:ptCount val="7"/>
                <c:pt idx="0">
                  <c:v> &lt; 20</c:v>
                </c:pt>
                <c:pt idx="1">
                  <c:v>21-30</c:v>
                </c:pt>
                <c:pt idx="2">
                  <c:v>31-40</c:v>
                </c:pt>
                <c:pt idx="3">
                  <c:v>41-50</c:v>
                </c:pt>
                <c:pt idx="4">
                  <c:v>51-60</c:v>
                </c:pt>
                <c:pt idx="5">
                  <c:v>61-67</c:v>
                </c:pt>
                <c:pt idx="6">
                  <c:v> &gt; 68</c:v>
                </c:pt>
              </c:strCache>
            </c:strRef>
          </c:cat>
          <c:val>
            <c:numRef>
              <c:f>'TABELLEN - TEAM'!$S$40:$Y$40</c:f>
              <c:numCache>
                <c:ptCount val="7"/>
                <c:pt idx="0">
                  <c:v>0</c:v>
                </c:pt>
                <c:pt idx="1">
                  <c:v>0</c:v>
                </c:pt>
                <c:pt idx="2">
                  <c:v>0</c:v>
                </c:pt>
                <c:pt idx="3">
                  <c:v>0</c:v>
                </c:pt>
                <c:pt idx="4">
                  <c:v>0</c:v>
                </c:pt>
                <c:pt idx="5">
                  <c:v>0</c:v>
                </c:pt>
                <c:pt idx="6">
                  <c:v>0</c:v>
                </c:pt>
              </c:numCache>
            </c:numRef>
          </c:val>
        </c:ser>
        <c:ser>
          <c:idx val="4"/>
          <c:order val="4"/>
          <c:tx>
            <c:strRef>
              <c:f>'TABELLEN - TEAM'!$Q$41:$R$41</c:f>
              <c:strCache>
                <c:ptCount val="1"/>
                <c:pt idx="0">
                  <c:v>0% 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TEAM'!$S$36:$Y$36</c:f>
              <c:strCache>
                <c:ptCount val="7"/>
                <c:pt idx="0">
                  <c:v> &lt; 20</c:v>
                </c:pt>
                <c:pt idx="1">
                  <c:v>21-30</c:v>
                </c:pt>
                <c:pt idx="2">
                  <c:v>31-40</c:v>
                </c:pt>
                <c:pt idx="3">
                  <c:v>41-50</c:v>
                </c:pt>
                <c:pt idx="4">
                  <c:v>51-60</c:v>
                </c:pt>
                <c:pt idx="5">
                  <c:v>61-67</c:v>
                </c:pt>
                <c:pt idx="6">
                  <c:v> &gt; 68</c:v>
                </c:pt>
              </c:strCache>
            </c:strRef>
          </c:cat>
          <c:val>
            <c:numRef>
              <c:f>'TABELLEN - TEAM'!$S$41:$Y$41</c:f>
              <c:numCache>
                <c:ptCount val="7"/>
                <c:pt idx="0">
                  <c:v>0</c:v>
                </c:pt>
                <c:pt idx="1">
                  <c:v>0</c:v>
                </c:pt>
                <c:pt idx="2">
                  <c:v>0</c:v>
                </c:pt>
                <c:pt idx="3">
                  <c:v>0</c:v>
                </c:pt>
                <c:pt idx="4">
                  <c:v>0</c:v>
                </c:pt>
                <c:pt idx="5">
                  <c:v>0</c:v>
                </c:pt>
                <c:pt idx="6">
                  <c:v>0</c:v>
                </c:pt>
              </c:numCache>
            </c:numRef>
          </c:val>
        </c:ser>
        <c:overlap val="-27"/>
        <c:gapWidth val="219"/>
        <c:axId val="16317588"/>
        <c:axId val="12640565"/>
      </c:barChart>
      <c:catAx>
        <c:axId val="1631758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2640565"/>
        <c:crosses val="autoZero"/>
        <c:auto val="1"/>
        <c:lblOffset val="100"/>
        <c:tickLblSkip val="1"/>
        <c:noMultiLvlLbl val="0"/>
      </c:catAx>
      <c:valAx>
        <c:axId val="1264056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6317588"/>
        <c:crossesAt val="1"/>
        <c:crossBetween val="between"/>
        <c:dispUnits/>
      </c:valAx>
      <c:spPr>
        <a:noFill/>
        <a:ln>
          <a:noFill/>
        </a:ln>
      </c:spPr>
    </c:plotArea>
    <c:legend>
      <c:legendPos val="b"/>
      <c:layout>
        <c:manualLayout>
          <c:xMode val="edge"/>
          <c:yMode val="edge"/>
          <c:x val="0.0615"/>
          <c:y val="0.90725"/>
          <c:w val="0.8725"/>
          <c:h val="0.072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5.0 Ontwikkelpotentieel naar leeftijd</a:t>
            </a:r>
          </a:p>
        </c:rich>
      </c:tx>
      <c:layout>
        <c:manualLayout>
          <c:xMode val="factor"/>
          <c:yMode val="factor"/>
          <c:x val="-0.002"/>
          <c:y val="-0.01025"/>
        </c:manualLayout>
      </c:layout>
      <c:spPr>
        <a:noFill/>
        <a:ln>
          <a:noFill/>
        </a:ln>
      </c:spPr>
    </c:title>
    <c:plotArea>
      <c:layout>
        <c:manualLayout>
          <c:xMode val="edge"/>
          <c:yMode val="edge"/>
          <c:x val="0.0035"/>
          <c:y val="0.115"/>
          <c:w val="0.9715"/>
          <c:h val="0.56275"/>
        </c:manualLayout>
      </c:layout>
      <c:barChart>
        <c:barDir val="col"/>
        <c:grouping val="clustered"/>
        <c:varyColors val="0"/>
        <c:ser>
          <c:idx val="0"/>
          <c:order val="0"/>
          <c:tx>
            <c:strRef>
              <c:f>'TABELLEN - TEAM'!$Q$47:$R$47</c:f>
              <c:strCache>
                <c:ptCount val="1"/>
                <c:pt idx="0">
                  <c:v>Groeimogelijkheden verticaal direct VOD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TEAM'!$S$46:$Y$46</c:f>
              <c:strCache>
                <c:ptCount val="7"/>
                <c:pt idx="0">
                  <c:v> &lt; 20</c:v>
                </c:pt>
                <c:pt idx="1">
                  <c:v>21-30</c:v>
                </c:pt>
                <c:pt idx="2">
                  <c:v>31-40</c:v>
                </c:pt>
                <c:pt idx="3">
                  <c:v>41-50</c:v>
                </c:pt>
                <c:pt idx="4">
                  <c:v>51-60</c:v>
                </c:pt>
                <c:pt idx="5">
                  <c:v>61-67</c:v>
                </c:pt>
                <c:pt idx="6">
                  <c:v> &gt; 68</c:v>
                </c:pt>
              </c:strCache>
            </c:strRef>
          </c:cat>
          <c:val>
            <c:numRef>
              <c:f>'TABELLEN - TEAM'!$S$47:$Y$47</c:f>
              <c:numCache>
                <c:ptCount val="7"/>
                <c:pt idx="0">
                  <c:v>0</c:v>
                </c:pt>
                <c:pt idx="1">
                  <c:v>0</c:v>
                </c:pt>
                <c:pt idx="2">
                  <c:v>0</c:v>
                </c:pt>
                <c:pt idx="3">
                  <c:v>0</c:v>
                </c:pt>
                <c:pt idx="4">
                  <c:v>0</c:v>
                </c:pt>
                <c:pt idx="5">
                  <c:v>0</c:v>
                </c:pt>
                <c:pt idx="6">
                  <c:v>0</c:v>
                </c:pt>
              </c:numCache>
            </c:numRef>
          </c:val>
        </c:ser>
        <c:ser>
          <c:idx val="1"/>
          <c:order val="1"/>
          <c:tx>
            <c:strRef>
              <c:f>'TABELLEN - TEAM'!$Q$48:$R$48</c:f>
              <c:strCache>
                <c:ptCount val="1"/>
                <c:pt idx="0">
                  <c:v>Groeimogelijkheden verticaal 1 à 2 jaar VOT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TEAM'!$S$46:$Y$46</c:f>
              <c:strCache>
                <c:ptCount val="7"/>
                <c:pt idx="0">
                  <c:v> &lt; 20</c:v>
                </c:pt>
                <c:pt idx="1">
                  <c:v>21-30</c:v>
                </c:pt>
                <c:pt idx="2">
                  <c:v>31-40</c:v>
                </c:pt>
                <c:pt idx="3">
                  <c:v>41-50</c:v>
                </c:pt>
                <c:pt idx="4">
                  <c:v>51-60</c:v>
                </c:pt>
                <c:pt idx="5">
                  <c:v>61-67</c:v>
                </c:pt>
                <c:pt idx="6">
                  <c:v> &gt; 68</c:v>
                </c:pt>
              </c:strCache>
            </c:strRef>
          </c:cat>
          <c:val>
            <c:numRef>
              <c:f>'TABELLEN - TEAM'!$S$48:$Y$48</c:f>
              <c:numCache>
                <c:ptCount val="7"/>
                <c:pt idx="0">
                  <c:v>0</c:v>
                </c:pt>
                <c:pt idx="1">
                  <c:v>0</c:v>
                </c:pt>
                <c:pt idx="2">
                  <c:v>0</c:v>
                </c:pt>
                <c:pt idx="3">
                  <c:v>0</c:v>
                </c:pt>
                <c:pt idx="4">
                  <c:v>0</c:v>
                </c:pt>
                <c:pt idx="5">
                  <c:v>0</c:v>
                </c:pt>
                <c:pt idx="6">
                  <c:v>0</c:v>
                </c:pt>
              </c:numCache>
            </c:numRef>
          </c:val>
        </c:ser>
        <c:ser>
          <c:idx val="2"/>
          <c:order val="2"/>
          <c:tx>
            <c:strRef>
              <c:f>'TABELLEN - TEAM'!$Q$49:$R$49</c:f>
              <c:strCache>
                <c:ptCount val="1"/>
                <c:pt idx="0">
                  <c:v>Groeimogelijkheden huidig functieniveau HO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TEAM'!$S$46:$Y$46</c:f>
              <c:strCache>
                <c:ptCount val="7"/>
                <c:pt idx="0">
                  <c:v> &lt; 20</c:v>
                </c:pt>
                <c:pt idx="1">
                  <c:v>21-30</c:v>
                </c:pt>
                <c:pt idx="2">
                  <c:v>31-40</c:v>
                </c:pt>
                <c:pt idx="3">
                  <c:v>41-50</c:v>
                </c:pt>
                <c:pt idx="4">
                  <c:v>51-60</c:v>
                </c:pt>
                <c:pt idx="5">
                  <c:v>61-67</c:v>
                </c:pt>
                <c:pt idx="6">
                  <c:v> &gt; 68</c:v>
                </c:pt>
              </c:strCache>
            </c:strRef>
          </c:cat>
          <c:val>
            <c:numRef>
              <c:f>'TABELLEN - TEAM'!$S$49:$Y$49</c:f>
              <c:numCache>
                <c:ptCount val="7"/>
                <c:pt idx="0">
                  <c:v>0</c:v>
                </c:pt>
                <c:pt idx="1">
                  <c:v>0</c:v>
                </c:pt>
                <c:pt idx="2">
                  <c:v>0</c:v>
                </c:pt>
                <c:pt idx="3">
                  <c:v>0</c:v>
                </c:pt>
                <c:pt idx="4">
                  <c:v>0</c:v>
                </c:pt>
                <c:pt idx="5">
                  <c:v>0</c:v>
                </c:pt>
                <c:pt idx="6">
                  <c:v>0</c:v>
                </c:pt>
              </c:numCache>
            </c:numRef>
          </c:val>
        </c:ser>
        <c:ser>
          <c:idx val="3"/>
          <c:order val="3"/>
          <c:tx>
            <c:strRef>
              <c:f>'TABELLEN - TEAM'!$Q$50:$R$50</c:f>
              <c:strCache>
                <c:ptCount val="1"/>
                <c:pt idx="0">
                  <c:v>Grenzen bereikt GB</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TEAM'!$S$46:$Y$46</c:f>
              <c:strCache>
                <c:ptCount val="7"/>
                <c:pt idx="0">
                  <c:v> &lt; 20</c:v>
                </c:pt>
                <c:pt idx="1">
                  <c:v>21-30</c:v>
                </c:pt>
                <c:pt idx="2">
                  <c:v>31-40</c:v>
                </c:pt>
                <c:pt idx="3">
                  <c:v>41-50</c:v>
                </c:pt>
                <c:pt idx="4">
                  <c:v>51-60</c:v>
                </c:pt>
                <c:pt idx="5">
                  <c:v>61-67</c:v>
                </c:pt>
                <c:pt idx="6">
                  <c:v> &gt; 68</c:v>
                </c:pt>
              </c:strCache>
            </c:strRef>
          </c:cat>
          <c:val>
            <c:numRef>
              <c:f>'TABELLEN - TEAM'!$S$50:$Y$50</c:f>
              <c:numCache>
                <c:ptCount val="7"/>
                <c:pt idx="0">
                  <c:v>0</c:v>
                </c:pt>
                <c:pt idx="1">
                  <c:v>0</c:v>
                </c:pt>
                <c:pt idx="2">
                  <c:v>0</c:v>
                </c:pt>
                <c:pt idx="3">
                  <c:v>0</c:v>
                </c:pt>
                <c:pt idx="4">
                  <c:v>0</c:v>
                </c:pt>
                <c:pt idx="5">
                  <c:v>0</c:v>
                </c:pt>
                <c:pt idx="6">
                  <c:v>0</c:v>
                </c:pt>
              </c:numCache>
            </c:numRef>
          </c:val>
        </c:ser>
        <c:overlap val="-27"/>
        <c:gapWidth val="219"/>
        <c:axId val="46656222"/>
        <c:axId val="17252815"/>
      </c:barChart>
      <c:catAx>
        <c:axId val="4665622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7252815"/>
        <c:crosses val="autoZero"/>
        <c:auto val="1"/>
        <c:lblOffset val="100"/>
        <c:tickLblSkip val="1"/>
        <c:noMultiLvlLbl val="0"/>
      </c:catAx>
      <c:valAx>
        <c:axId val="1725281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6656222"/>
        <c:crossesAt val="1"/>
        <c:crossBetween val="between"/>
        <c:dispUnits/>
      </c:valAx>
      <c:spPr>
        <a:noFill/>
        <a:ln>
          <a:noFill/>
        </a:ln>
      </c:spPr>
    </c:plotArea>
    <c:legend>
      <c:legendPos val="b"/>
      <c:layout>
        <c:manualLayout>
          <c:xMode val="edge"/>
          <c:yMode val="edge"/>
          <c:x val="0.2505"/>
          <c:y val="0.6805"/>
          <c:w val="0.4925"/>
          <c:h val="0.299"/>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Tabel 6.0 Functioneren naar contractvorm</a:t>
            </a:r>
          </a:p>
        </c:rich>
      </c:tx>
      <c:layout>
        <c:manualLayout>
          <c:xMode val="factor"/>
          <c:yMode val="factor"/>
          <c:x val="-0.002"/>
          <c:y val="-0.01025"/>
        </c:manualLayout>
      </c:layout>
      <c:spPr>
        <a:noFill/>
        <a:ln>
          <a:noFill/>
        </a:ln>
      </c:spPr>
    </c:title>
    <c:plotArea>
      <c:layout>
        <c:manualLayout>
          <c:xMode val="edge"/>
          <c:yMode val="edge"/>
          <c:x val="0.0035"/>
          <c:y val="0.115"/>
          <c:w val="0.9715"/>
          <c:h val="0.7885"/>
        </c:manualLayout>
      </c:layout>
      <c:barChart>
        <c:barDir val="col"/>
        <c:grouping val="clustered"/>
        <c:varyColors val="0"/>
        <c:ser>
          <c:idx val="0"/>
          <c:order val="0"/>
          <c:tx>
            <c:strRef>
              <c:f>'TABELLEN - TEAM'!$O$57:$P$57</c:f>
              <c:strCache>
                <c:ptCount val="1"/>
                <c:pt idx="0">
                  <c:v>Uitmuntend U</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TEAM'!$Q$56:$R$56</c:f>
              <c:strCache>
                <c:ptCount val="2"/>
                <c:pt idx="0">
                  <c:v>vast</c:v>
                </c:pt>
                <c:pt idx="1">
                  <c:v>tijdelijk</c:v>
                </c:pt>
              </c:strCache>
            </c:strRef>
          </c:cat>
          <c:val>
            <c:numRef>
              <c:f>'TABELLEN - TEAM'!$Q$57:$R$57</c:f>
              <c:numCache>
                <c:ptCount val="2"/>
                <c:pt idx="0">
                  <c:v>0</c:v>
                </c:pt>
                <c:pt idx="1">
                  <c:v>0</c:v>
                </c:pt>
              </c:numCache>
            </c:numRef>
          </c:val>
        </c:ser>
        <c:ser>
          <c:idx val="1"/>
          <c:order val="1"/>
          <c:tx>
            <c:strRef>
              <c:f>'TABELLEN - TEAM'!$O$58:$P$58</c:f>
              <c:strCache>
                <c:ptCount val="1"/>
                <c:pt idx="0">
                  <c:v>Goed G</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TEAM'!$Q$56:$R$56</c:f>
              <c:strCache>
                <c:ptCount val="2"/>
                <c:pt idx="0">
                  <c:v>vast</c:v>
                </c:pt>
                <c:pt idx="1">
                  <c:v>tijdelijk</c:v>
                </c:pt>
              </c:strCache>
            </c:strRef>
          </c:cat>
          <c:val>
            <c:numRef>
              <c:f>'TABELLEN - TEAM'!$Q$58:$R$58</c:f>
              <c:numCache>
                <c:ptCount val="2"/>
                <c:pt idx="0">
                  <c:v>0</c:v>
                </c:pt>
                <c:pt idx="1">
                  <c:v>0</c:v>
                </c:pt>
              </c:numCache>
            </c:numRef>
          </c:val>
        </c:ser>
        <c:ser>
          <c:idx val="2"/>
          <c:order val="2"/>
          <c:tx>
            <c:strRef>
              <c:f>'TABELLEN - TEAM'!$O$59:$P$59</c:f>
              <c:strCache>
                <c:ptCount val="1"/>
                <c:pt idx="0">
                  <c:v>Voldoende V</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TEAM'!$Q$56:$R$56</c:f>
              <c:strCache>
                <c:ptCount val="2"/>
                <c:pt idx="0">
                  <c:v>vast</c:v>
                </c:pt>
                <c:pt idx="1">
                  <c:v>tijdelijk</c:v>
                </c:pt>
              </c:strCache>
            </c:strRef>
          </c:cat>
          <c:val>
            <c:numRef>
              <c:f>'TABELLEN - TEAM'!$Q$59:$R$59</c:f>
              <c:numCache>
                <c:ptCount val="2"/>
                <c:pt idx="0">
                  <c:v>0</c:v>
                </c:pt>
                <c:pt idx="1">
                  <c:v>0</c:v>
                </c:pt>
              </c:numCache>
            </c:numRef>
          </c:val>
        </c:ser>
        <c:ser>
          <c:idx val="3"/>
          <c:order val="3"/>
          <c:tx>
            <c:strRef>
              <c:f>'TABELLEN - TEAM'!$O$60:$P$60</c:f>
              <c:strCache>
                <c:ptCount val="1"/>
                <c:pt idx="0">
                  <c:v>Onvoldoende O</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TEAM'!$Q$56:$R$56</c:f>
              <c:strCache>
                <c:ptCount val="2"/>
                <c:pt idx="0">
                  <c:v>vast</c:v>
                </c:pt>
                <c:pt idx="1">
                  <c:v>tijdelijk</c:v>
                </c:pt>
              </c:strCache>
            </c:strRef>
          </c:cat>
          <c:val>
            <c:numRef>
              <c:f>'TABELLEN - TEAM'!$Q$60:$R$60</c:f>
              <c:numCache>
                <c:ptCount val="2"/>
                <c:pt idx="0">
                  <c:v>0</c:v>
                </c:pt>
                <c:pt idx="1">
                  <c:v>0</c:v>
                </c:pt>
              </c:numCache>
            </c:numRef>
          </c:val>
        </c:ser>
        <c:ser>
          <c:idx val="4"/>
          <c:order val="4"/>
          <c:tx>
            <c:strRef>
              <c:f>'TABELLEN - TEAM'!$O$61:$P$61</c:f>
              <c:strCache>
                <c:ptCount val="1"/>
                <c:pt idx="0">
                  <c:v>0% 0%</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'TABELLEN - TEAM'!$Q$56:$R$56</c:f>
              <c:strCache>
                <c:ptCount val="2"/>
                <c:pt idx="0">
                  <c:v>vast</c:v>
                </c:pt>
                <c:pt idx="1">
                  <c:v>tijdelijk</c:v>
                </c:pt>
              </c:strCache>
            </c:strRef>
          </c:cat>
          <c:val>
            <c:numRef>
              <c:f>'TABELLEN - TEAM'!$Q$61:$R$61</c:f>
              <c:numCache>
                <c:ptCount val="2"/>
                <c:pt idx="0">
                  <c:v>0</c:v>
                </c:pt>
                <c:pt idx="1">
                  <c:v>0</c:v>
                </c:pt>
              </c:numCache>
            </c:numRef>
          </c:val>
        </c:ser>
        <c:overlap val="-27"/>
        <c:gapWidth val="219"/>
        <c:axId val="21057608"/>
        <c:axId val="55300745"/>
      </c:barChart>
      <c:catAx>
        <c:axId val="2105760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5300745"/>
        <c:crosses val="autoZero"/>
        <c:auto val="1"/>
        <c:lblOffset val="100"/>
        <c:tickLblSkip val="1"/>
        <c:noMultiLvlLbl val="0"/>
      </c:catAx>
      <c:valAx>
        <c:axId val="5530074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1057608"/>
        <c:crossesAt val="1"/>
        <c:crossBetween val="between"/>
        <c:dispUnits/>
      </c:valAx>
      <c:spPr>
        <a:noFill/>
        <a:ln>
          <a:noFill/>
        </a:ln>
      </c:spPr>
    </c:plotArea>
    <c:legend>
      <c:legendPos val="b"/>
      <c:layout>
        <c:manualLayout>
          <c:xMode val="edge"/>
          <c:yMode val="edge"/>
          <c:x val="0.0615"/>
          <c:y val="0.90725"/>
          <c:w val="0.8725"/>
          <c:h val="0.072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 Id="rId8" Type="http://schemas.openxmlformats.org/officeDocument/2006/relationships/chart" Target="/xl/charts/chart11.xml" /><Relationship Id="rId9" Type="http://schemas.openxmlformats.org/officeDocument/2006/relationships/chart" Target="/xl/charts/chart12.xml" /><Relationship Id="rId10" Type="http://schemas.openxmlformats.org/officeDocument/2006/relationships/chart" Target="/xl/charts/chart13.xml" /><Relationship Id="rId11" Type="http://schemas.openxmlformats.org/officeDocument/2006/relationships/chart" Target="/xl/charts/chart14.xml" /><Relationship Id="rId12" Type="http://schemas.openxmlformats.org/officeDocument/2006/relationships/chart" Target="/xl/charts/chart15.xml" /><Relationship Id="rId13" Type="http://schemas.openxmlformats.org/officeDocument/2006/relationships/chart" Target="/xl/charts/chart16.xml" /><Relationship Id="rId14" Type="http://schemas.openxmlformats.org/officeDocument/2006/relationships/chart" Target="/xl/charts/chart17.xml" /><Relationship Id="rId15" Type="http://schemas.openxmlformats.org/officeDocument/2006/relationships/chart" Target="/xl/charts/chart18.xml" /><Relationship Id="rId16" Type="http://schemas.openxmlformats.org/officeDocument/2006/relationships/chart" Target="/xl/charts/chart19.xml" /><Relationship Id="rId17"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381000</xdr:rowOff>
    </xdr:from>
    <xdr:to>
      <xdr:col>0</xdr:col>
      <xdr:colOff>1219200</xdr:colOff>
      <xdr:row>0</xdr:row>
      <xdr:rowOff>1247775</xdr:rowOff>
    </xdr:to>
    <xdr:pic>
      <xdr:nvPicPr>
        <xdr:cNvPr id="1" name="Afbeelding 1"/>
        <xdr:cNvPicPr preferRelativeResize="1">
          <a:picLocks noChangeAspect="1"/>
        </xdr:cNvPicPr>
      </xdr:nvPicPr>
      <xdr:blipFill>
        <a:blip r:embed="rId1"/>
        <a:stretch>
          <a:fillRect/>
        </a:stretch>
      </xdr:blipFill>
      <xdr:spPr>
        <a:xfrm>
          <a:off x="314325" y="381000"/>
          <a:ext cx="90487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1543050</xdr:colOff>
      <xdr:row>9</xdr:row>
      <xdr:rowOff>200025</xdr:rowOff>
    </xdr:from>
    <xdr:to>
      <xdr:col>0</xdr:col>
      <xdr:colOff>1914525</xdr:colOff>
      <xdr:row>32</xdr:row>
      <xdr:rowOff>57150</xdr:rowOff>
    </xdr:to>
    <xdr:sp>
      <xdr:nvSpPr>
        <xdr:cNvPr id="1" name="Tekstvak 1"/>
        <xdr:cNvSpPr txBox="1">
          <a:spLocks noChangeArrowheads="1"/>
        </xdr:cNvSpPr>
      </xdr:nvSpPr>
      <xdr:spPr>
        <a:xfrm rot="16200000">
          <a:off x="1543050" y="2505075"/>
          <a:ext cx="371475" cy="2562225"/>
        </a:xfrm>
        <a:prstGeom prst="rect">
          <a:avLst/>
        </a:prstGeom>
        <a:solidFill>
          <a:srgbClr val="FFFFFF"/>
        </a:solidFill>
        <a:ln w="9525" cmpd="sng">
          <a:noFill/>
        </a:ln>
      </xdr:spPr>
      <xdr:txBody>
        <a:bodyPr vertOverflow="clip" wrap="square"/>
        <a:p>
          <a:pPr algn="l">
            <a:defRPr/>
          </a:pPr>
          <a:r>
            <a:rPr lang="en-US" cap="none" sz="2400" b="1" i="0" u="none" baseline="0">
              <a:solidFill>
                <a:srgbClr val="003366"/>
              </a:solidFill>
            </a:rPr>
            <a:t>Groeipotentieel</a:t>
          </a:r>
        </a:p>
      </xdr:txBody>
    </xdr:sp>
    <xdr:clientData/>
  </xdr:twoCellAnchor>
  <xdr:twoCellAnchor editAs="oneCell">
    <xdr:from>
      <xdr:col>0</xdr:col>
      <xdr:colOff>361950</xdr:colOff>
      <xdr:row>0</xdr:row>
      <xdr:rowOff>85725</xdr:rowOff>
    </xdr:from>
    <xdr:to>
      <xdr:col>0</xdr:col>
      <xdr:colOff>1323975</xdr:colOff>
      <xdr:row>0</xdr:row>
      <xdr:rowOff>1000125</xdr:rowOff>
    </xdr:to>
    <xdr:pic>
      <xdr:nvPicPr>
        <xdr:cNvPr id="2" name="Afbeelding 2"/>
        <xdr:cNvPicPr preferRelativeResize="1">
          <a:picLocks noChangeAspect="1"/>
        </xdr:cNvPicPr>
      </xdr:nvPicPr>
      <xdr:blipFill>
        <a:blip r:embed="rId1"/>
        <a:stretch>
          <a:fillRect/>
        </a:stretch>
      </xdr:blipFill>
      <xdr:spPr>
        <a:xfrm>
          <a:off x="361950" y="85725"/>
          <a:ext cx="9620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0</xdr:col>
      <xdr:colOff>933450</xdr:colOff>
      <xdr:row>0</xdr:row>
      <xdr:rowOff>895350</xdr:rowOff>
    </xdr:to>
    <xdr:pic>
      <xdr:nvPicPr>
        <xdr:cNvPr id="1" name="Afbeelding 2"/>
        <xdr:cNvPicPr preferRelativeResize="1">
          <a:picLocks noChangeAspect="1"/>
        </xdr:cNvPicPr>
      </xdr:nvPicPr>
      <xdr:blipFill>
        <a:blip r:embed="rId1"/>
        <a:stretch>
          <a:fillRect/>
        </a:stretch>
      </xdr:blipFill>
      <xdr:spPr>
        <a:xfrm>
          <a:off x="76200" y="76200"/>
          <a:ext cx="857250"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581025</xdr:colOff>
      <xdr:row>0</xdr:row>
      <xdr:rowOff>876300</xdr:rowOff>
    </xdr:to>
    <xdr:pic>
      <xdr:nvPicPr>
        <xdr:cNvPr id="1" name="Afbeelding 1"/>
        <xdr:cNvPicPr preferRelativeResize="1">
          <a:picLocks noChangeAspect="1"/>
        </xdr:cNvPicPr>
      </xdr:nvPicPr>
      <xdr:blipFill>
        <a:blip r:embed="rId1"/>
        <a:stretch>
          <a:fillRect/>
        </a:stretch>
      </xdr:blipFill>
      <xdr:spPr>
        <a:xfrm>
          <a:off x="95250" y="57150"/>
          <a:ext cx="838200" cy="819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4</xdr:row>
      <xdr:rowOff>133350</xdr:rowOff>
    </xdr:from>
    <xdr:to>
      <xdr:col>8</xdr:col>
      <xdr:colOff>228600</xdr:colOff>
      <xdr:row>19</xdr:row>
      <xdr:rowOff>133350</xdr:rowOff>
    </xdr:to>
    <xdr:graphicFrame>
      <xdr:nvGraphicFramePr>
        <xdr:cNvPr id="1" name="Grafiek 1"/>
        <xdr:cNvGraphicFramePr/>
      </xdr:nvGraphicFramePr>
      <xdr:xfrm>
        <a:off x="428625" y="638175"/>
        <a:ext cx="4362450"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23</xdr:row>
      <xdr:rowOff>19050</xdr:rowOff>
    </xdr:from>
    <xdr:to>
      <xdr:col>8</xdr:col>
      <xdr:colOff>304800</xdr:colOff>
      <xdr:row>38</xdr:row>
      <xdr:rowOff>19050</xdr:rowOff>
    </xdr:to>
    <xdr:graphicFrame>
      <xdr:nvGraphicFramePr>
        <xdr:cNvPr id="2" name="Grafiek 2"/>
        <xdr:cNvGraphicFramePr/>
      </xdr:nvGraphicFramePr>
      <xdr:xfrm>
        <a:off x="428625" y="3943350"/>
        <a:ext cx="4438650" cy="28479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41</xdr:row>
      <xdr:rowOff>0</xdr:rowOff>
    </xdr:from>
    <xdr:to>
      <xdr:col>8</xdr:col>
      <xdr:colOff>304800</xdr:colOff>
      <xdr:row>56</xdr:row>
      <xdr:rowOff>0</xdr:rowOff>
    </xdr:to>
    <xdr:graphicFrame>
      <xdr:nvGraphicFramePr>
        <xdr:cNvPr id="3" name="Grafiek 3"/>
        <xdr:cNvGraphicFramePr/>
      </xdr:nvGraphicFramePr>
      <xdr:xfrm>
        <a:off x="428625" y="7143750"/>
        <a:ext cx="4438650" cy="28479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8</xdr:col>
      <xdr:colOff>304800</xdr:colOff>
      <xdr:row>20</xdr:row>
      <xdr:rowOff>0</xdr:rowOff>
    </xdr:to>
    <xdr:graphicFrame>
      <xdr:nvGraphicFramePr>
        <xdr:cNvPr id="1" name="Grafiek 1"/>
        <xdr:cNvGraphicFramePr/>
      </xdr:nvGraphicFramePr>
      <xdr:xfrm>
        <a:off x="609600" y="571500"/>
        <a:ext cx="4572000" cy="2857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23</xdr:row>
      <xdr:rowOff>0</xdr:rowOff>
    </xdr:from>
    <xdr:to>
      <xdr:col>8</xdr:col>
      <xdr:colOff>304800</xdr:colOff>
      <xdr:row>38</xdr:row>
      <xdr:rowOff>0</xdr:rowOff>
    </xdr:to>
    <xdr:graphicFrame>
      <xdr:nvGraphicFramePr>
        <xdr:cNvPr id="2" name="Grafiek 2"/>
        <xdr:cNvGraphicFramePr/>
      </xdr:nvGraphicFramePr>
      <xdr:xfrm>
        <a:off x="609600" y="3810000"/>
        <a:ext cx="4572000" cy="2857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41</xdr:row>
      <xdr:rowOff>0</xdr:rowOff>
    </xdr:from>
    <xdr:to>
      <xdr:col>8</xdr:col>
      <xdr:colOff>304800</xdr:colOff>
      <xdr:row>56</xdr:row>
      <xdr:rowOff>0</xdr:rowOff>
    </xdr:to>
    <xdr:graphicFrame>
      <xdr:nvGraphicFramePr>
        <xdr:cNvPr id="3" name="Grafiek 3"/>
        <xdr:cNvGraphicFramePr/>
      </xdr:nvGraphicFramePr>
      <xdr:xfrm>
        <a:off x="609600" y="7048500"/>
        <a:ext cx="4572000" cy="28575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59</xdr:row>
      <xdr:rowOff>0</xdr:rowOff>
    </xdr:from>
    <xdr:to>
      <xdr:col>8</xdr:col>
      <xdr:colOff>304800</xdr:colOff>
      <xdr:row>74</xdr:row>
      <xdr:rowOff>0</xdr:rowOff>
    </xdr:to>
    <xdr:graphicFrame>
      <xdr:nvGraphicFramePr>
        <xdr:cNvPr id="4" name="Grafiek 4"/>
        <xdr:cNvGraphicFramePr/>
      </xdr:nvGraphicFramePr>
      <xdr:xfrm>
        <a:off x="609600" y="10477500"/>
        <a:ext cx="4572000" cy="28575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77</xdr:row>
      <xdr:rowOff>0</xdr:rowOff>
    </xdr:from>
    <xdr:to>
      <xdr:col>8</xdr:col>
      <xdr:colOff>304800</xdr:colOff>
      <xdr:row>92</xdr:row>
      <xdr:rowOff>0</xdr:rowOff>
    </xdr:to>
    <xdr:graphicFrame>
      <xdr:nvGraphicFramePr>
        <xdr:cNvPr id="5" name="Grafiek 5"/>
        <xdr:cNvGraphicFramePr/>
      </xdr:nvGraphicFramePr>
      <xdr:xfrm>
        <a:off x="609600" y="13906500"/>
        <a:ext cx="4572000" cy="285750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95</xdr:row>
      <xdr:rowOff>0</xdr:rowOff>
    </xdr:from>
    <xdr:to>
      <xdr:col>8</xdr:col>
      <xdr:colOff>304800</xdr:colOff>
      <xdr:row>110</xdr:row>
      <xdr:rowOff>0</xdr:rowOff>
    </xdr:to>
    <xdr:graphicFrame>
      <xdr:nvGraphicFramePr>
        <xdr:cNvPr id="6" name="Grafiek 6"/>
        <xdr:cNvGraphicFramePr/>
      </xdr:nvGraphicFramePr>
      <xdr:xfrm>
        <a:off x="609600" y="17335500"/>
        <a:ext cx="4572000" cy="2857500"/>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113</xdr:row>
      <xdr:rowOff>0</xdr:rowOff>
    </xdr:from>
    <xdr:to>
      <xdr:col>8</xdr:col>
      <xdr:colOff>304800</xdr:colOff>
      <xdr:row>128</xdr:row>
      <xdr:rowOff>0</xdr:rowOff>
    </xdr:to>
    <xdr:graphicFrame>
      <xdr:nvGraphicFramePr>
        <xdr:cNvPr id="7" name="Grafiek 7"/>
        <xdr:cNvGraphicFramePr/>
      </xdr:nvGraphicFramePr>
      <xdr:xfrm>
        <a:off x="609600" y="20764500"/>
        <a:ext cx="4572000" cy="2857500"/>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131</xdr:row>
      <xdr:rowOff>0</xdr:rowOff>
    </xdr:from>
    <xdr:to>
      <xdr:col>8</xdr:col>
      <xdr:colOff>304800</xdr:colOff>
      <xdr:row>146</xdr:row>
      <xdr:rowOff>0</xdr:rowOff>
    </xdr:to>
    <xdr:graphicFrame>
      <xdr:nvGraphicFramePr>
        <xdr:cNvPr id="8" name="Grafiek 8"/>
        <xdr:cNvGraphicFramePr/>
      </xdr:nvGraphicFramePr>
      <xdr:xfrm>
        <a:off x="609600" y="24193500"/>
        <a:ext cx="4572000" cy="285750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149</xdr:row>
      <xdr:rowOff>0</xdr:rowOff>
    </xdr:from>
    <xdr:to>
      <xdr:col>8</xdr:col>
      <xdr:colOff>304800</xdr:colOff>
      <xdr:row>164</xdr:row>
      <xdr:rowOff>0</xdr:rowOff>
    </xdr:to>
    <xdr:graphicFrame>
      <xdr:nvGraphicFramePr>
        <xdr:cNvPr id="9" name="Grafiek 9"/>
        <xdr:cNvGraphicFramePr/>
      </xdr:nvGraphicFramePr>
      <xdr:xfrm>
        <a:off x="609600" y="27622500"/>
        <a:ext cx="4572000" cy="285750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167</xdr:row>
      <xdr:rowOff>0</xdr:rowOff>
    </xdr:from>
    <xdr:to>
      <xdr:col>8</xdr:col>
      <xdr:colOff>304800</xdr:colOff>
      <xdr:row>182</xdr:row>
      <xdr:rowOff>0</xdr:rowOff>
    </xdr:to>
    <xdr:graphicFrame>
      <xdr:nvGraphicFramePr>
        <xdr:cNvPr id="10" name="Grafiek 10"/>
        <xdr:cNvGraphicFramePr/>
      </xdr:nvGraphicFramePr>
      <xdr:xfrm>
        <a:off x="609600" y="31051500"/>
        <a:ext cx="4572000" cy="2857500"/>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185</xdr:row>
      <xdr:rowOff>0</xdr:rowOff>
    </xdr:from>
    <xdr:to>
      <xdr:col>8</xdr:col>
      <xdr:colOff>304800</xdr:colOff>
      <xdr:row>200</xdr:row>
      <xdr:rowOff>0</xdr:rowOff>
    </xdr:to>
    <xdr:graphicFrame>
      <xdr:nvGraphicFramePr>
        <xdr:cNvPr id="11" name="Grafiek 11"/>
        <xdr:cNvGraphicFramePr/>
      </xdr:nvGraphicFramePr>
      <xdr:xfrm>
        <a:off x="609600" y="34480500"/>
        <a:ext cx="4572000" cy="285750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203</xdr:row>
      <xdr:rowOff>0</xdr:rowOff>
    </xdr:from>
    <xdr:to>
      <xdr:col>8</xdr:col>
      <xdr:colOff>304800</xdr:colOff>
      <xdr:row>218</xdr:row>
      <xdr:rowOff>0</xdr:rowOff>
    </xdr:to>
    <xdr:graphicFrame>
      <xdr:nvGraphicFramePr>
        <xdr:cNvPr id="12" name="Grafiek 12"/>
        <xdr:cNvGraphicFramePr/>
      </xdr:nvGraphicFramePr>
      <xdr:xfrm>
        <a:off x="609600" y="37909500"/>
        <a:ext cx="4572000" cy="2857500"/>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221</xdr:row>
      <xdr:rowOff>0</xdr:rowOff>
    </xdr:from>
    <xdr:to>
      <xdr:col>8</xdr:col>
      <xdr:colOff>304800</xdr:colOff>
      <xdr:row>236</xdr:row>
      <xdr:rowOff>0</xdr:rowOff>
    </xdr:to>
    <xdr:graphicFrame>
      <xdr:nvGraphicFramePr>
        <xdr:cNvPr id="13" name="Grafiek 13"/>
        <xdr:cNvGraphicFramePr/>
      </xdr:nvGraphicFramePr>
      <xdr:xfrm>
        <a:off x="609600" y="41338500"/>
        <a:ext cx="4572000" cy="2857500"/>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311</xdr:row>
      <xdr:rowOff>0</xdr:rowOff>
    </xdr:from>
    <xdr:to>
      <xdr:col>8</xdr:col>
      <xdr:colOff>304800</xdr:colOff>
      <xdr:row>326</xdr:row>
      <xdr:rowOff>0</xdr:rowOff>
    </xdr:to>
    <xdr:graphicFrame>
      <xdr:nvGraphicFramePr>
        <xdr:cNvPr id="14" name="Grafiek 18"/>
        <xdr:cNvGraphicFramePr/>
      </xdr:nvGraphicFramePr>
      <xdr:xfrm>
        <a:off x="609600" y="58483500"/>
        <a:ext cx="4572000" cy="2857500"/>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239</xdr:row>
      <xdr:rowOff>0</xdr:rowOff>
    </xdr:from>
    <xdr:to>
      <xdr:col>8</xdr:col>
      <xdr:colOff>304800</xdr:colOff>
      <xdr:row>254</xdr:row>
      <xdr:rowOff>0</xdr:rowOff>
    </xdr:to>
    <xdr:graphicFrame>
      <xdr:nvGraphicFramePr>
        <xdr:cNvPr id="15" name="Grafiek 19"/>
        <xdr:cNvGraphicFramePr/>
      </xdr:nvGraphicFramePr>
      <xdr:xfrm>
        <a:off x="609600" y="44767500"/>
        <a:ext cx="4572000" cy="2857500"/>
      </xdr:xfrm>
      <a:graphic>
        <a:graphicData uri="http://schemas.openxmlformats.org/drawingml/2006/chart">
          <c:chart xmlns:c="http://schemas.openxmlformats.org/drawingml/2006/chart" r:id="rId15"/>
        </a:graphicData>
      </a:graphic>
    </xdr:graphicFrame>
    <xdr:clientData/>
  </xdr:twoCellAnchor>
  <xdr:twoCellAnchor>
    <xdr:from>
      <xdr:col>1</xdr:col>
      <xdr:colOff>0</xdr:colOff>
      <xdr:row>257</xdr:row>
      <xdr:rowOff>0</xdr:rowOff>
    </xdr:from>
    <xdr:to>
      <xdr:col>8</xdr:col>
      <xdr:colOff>304800</xdr:colOff>
      <xdr:row>272</xdr:row>
      <xdr:rowOff>0</xdr:rowOff>
    </xdr:to>
    <xdr:graphicFrame>
      <xdr:nvGraphicFramePr>
        <xdr:cNvPr id="16" name="Grafiek 20"/>
        <xdr:cNvGraphicFramePr/>
      </xdr:nvGraphicFramePr>
      <xdr:xfrm>
        <a:off x="609600" y="48196500"/>
        <a:ext cx="4572000" cy="2857500"/>
      </xdr:xfrm>
      <a:graphic>
        <a:graphicData uri="http://schemas.openxmlformats.org/drawingml/2006/chart">
          <c:chart xmlns:c="http://schemas.openxmlformats.org/drawingml/2006/chart" r:id="rId16"/>
        </a:graphicData>
      </a:graphic>
    </xdr:graphicFrame>
    <xdr:clientData/>
  </xdr:twoCellAnchor>
  <xdr:twoCellAnchor>
    <xdr:from>
      <xdr:col>1</xdr:col>
      <xdr:colOff>0</xdr:colOff>
      <xdr:row>275</xdr:row>
      <xdr:rowOff>0</xdr:rowOff>
    </xdr:from>
    <xdr:to>
      <xdr:col>8</xdr:col>
      <xdr:colOff>304800</xdr:colOff>
      <xdr:row>290</xdr:row>
      <xdr:rowOff>0</xdr:rowOff>
    </xdr:to>
    <xdr:graphicFrame>
      <xdr:nvGraphicFramePr>
        <xdr:cNvPr id="17" name="Grafiek 21"/>
        <xdr:cNvGraphicFramePr/>
      </xdr:nvGraphicFramePr>
      <xdr:xfrm>
        <a:off x="609600" y="51625500"/>
        <a:ext cx="4572000" cy="2857500"/>
      </xdr:xfrm>
      <a:graphic>
        <a:graphicData uri="http://schemas.openxmlformats.org/drawingml/2006/chart">
          <c:chart xmlns:c="http://schemas.openxmlformats.org/drawingml/2006/chart" r:id="rId17"/>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elmei\AppData\Local\Microsoft\Windows\Temporary%20Internet%20Files\Content.Outlook\UULQUF99\Kopie%20van%2020150922%20SPP%2072602620%20MM%20Centrum%203e%20etag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elmei\AppData\Local\Microsoft\Windows\Temporary%20Internet%20Files\Content.Outlook\UULQUF99\Kopie%20van%2020150922%20SPP%2042602220%20HK%20Afdeling%20Draaiorgel.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elmei\AppData\Local\Microsoft\Windows\Temporary%20Internet%20Files\Content.Outlook\UULQUF99\Kopie%20van%2020150922%20SPP%2051708420%20BS%20Recepti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Users\elmei\AppData\Local\Microsoft\Windows\Temporary%20Internet%20Files\Content.Outlook\UULQUF99\Kopie%20van%2020150922%20SPP%2051708220%20BS%20Huishoudelijke%20Dienst.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Users\elmei\AppData\Local\Microsoft\Windows\Temporary%20Internet%20Files\Content.Outlook\UULQUF99\Kopie%20van%2020150922%20SPP%2051708020%20BS%20Horeca.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Users\elmei\AppData\Local\Microsoft\Windows\Temporary%20Internet%20Files\Content.Outlook\UULQUF99\Kopie%20van%2020150922%20SPP%2048708420%20HG%20Receptie.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Users\elmei\AppData\Local\Microsoft\Windows\Temporary%20Internet%20Files\Content.Outlook\UULQUF99\Kopie%20van%2020150922%20SPP%2048708020%20HG%20Horeca.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Users\elmei\AppData\Local\Microsoft\Windows\Temporary%20Internet%20Files\Content.Outlook\UULQUF99\Kopie%20van%2020150922%20SPP%2048708220%20HG%20Huishoudelijke%20diens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IS"/>
      <sheetName val="Input"/>
      <sheetName val="Matrix"/>
      <sheetName val="HR3P kwadrant"/>
      <sheetName val="Kwantitatief"/>
      <sheetName val="Kwalitatief"/>
      <sheetName val="Grafieken"/>
      <sheetName val="Tabellen"/>
      <sheetName val="Blad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SIS"/>
      <sheetName val="Input"/>
      <sheetName val="Matrix"/>
      <sheetName val="HR3P kwadrant"/>
      <sheetName val="Kwantitatief"/>
      <sheetName val="Kwalitatief"/>
      <sheetName val="Grafieken"/>
      <sheetName val="Tabelle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SIS"/>
      <sheetName val="Input"/>
      <sheetName val="Matrix"/>
      <sheetName val="HR3P kwadrant"/>
      <sheetName val="Kwantitatief"/>
      <sheetName val="Kwalitatief"/>
      <sheetName val="Grafieken"/>
      <sheetName val="Tabelle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SIS"/>
      <sheetName val="Input"/>
      <sheetName val="Matrix"/>
      <sheetName val="HR3P kwadrant"/>
      <sheetName val="Kwantitatief"/>
      <sheetName val="Kwalitatief"/>
      <sheetName val="Grafieken"/>
      <sheetName val="Tabelle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ASIS"/>
      <sheetName val="Input"/>
      <sheetName val="Matrix"/>
      <sheetName val="HR3P kwadrant"/>
      <sheetName val="Kwantitatief"/>
      <sheetName val="Kwalitatief"/>
      <sheetName val="Grafieken"/>
      <sheetName val="Tabelle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ASIS"/>
      <sheetName val="Input"/>
      <sheetName val="Matrix"/>
      <sheetName val="HR3P kwadrant"/>
      <sheetName val="Kwantitatief"/>
      <sheetName val="Kwalitatief"/>
      <sheetName val="Grafieken"/>
      <sheetName val="Tabelle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SIS"/>
      <sheetName val="Input"/>
      <sheetName val="Matrix"/>
      <sheetName val="HR3P kwadrant"/>
      <sheetName val="Kwantitatief"/>
      <sheetName val="Kwalitatief"/>
      <sheetName val="Grafieken"/>
      <sheetName val="Tabellen"/>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BASIS"/>
      <sheetName val="Input"/>
      <sheetName val="Matrix"/>
      <sheetName val="HR3P kwadrant"/>
      <sheetName val="Kwantitatief"/>
      <sheetName val="Kwalitatief"/>
      <sheetName val="Grafieken"/>
      <sheetName val="Tabell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1504"/>
  <sheetViews>
    <sheetView view="pageLayout" zoomScale="70" zoomScalePageLayoutView="70" workbookViewId="0" topLeftCell="A1">
      <selection activeCell="A10" sqref="A10:IV50"/>
    </sheetView>
  </sheetViews>
  <sheetFormatPr defaultColWidth="9.140625" defaultRowHeight="15"/>
  <cols>
    <col min="1" max="1" width="5.7109375" style="65" customWidth="1"/>
    <col min="2" max="2" width="25.8515625" style="60" customWidth="1"/>
    <col min="3" max="5" width="15.421875" style="60" customWidth="1"/>
    <col min="6" max="6" width="15.421875" style="66" customWidth="1"/>
    <col min="7" max="7" width="21.7109375" style="66" customWidth="1"/>
    <col min="8" max="8" width="69.7109375" style="60" customWidth="1"/>
    <col min="9" max="9" width="8.421875" style="63" customWidth="1"/>
    <col min="10" max="16384" width="9.140625" style="60" customWidth="1"/>
  </cols>
  <sheetData>
    <row r="1" spans="1:9" s="49" customFormat="1" ht="100.5" customHeight="1">
      <c r="A1" s="280" t="s">
        <v>33</v>
      </c>
      <c r="B1" s="281"/>
      <c r="C1" s="285" t="s">
        <v>1</v>
      </c>
      <c r="D1" s="285" t="s">
        <v>2</v>
      </c>
      <c r="E1" s="285" t="s">
        <v>3</v>
      </c>
      <c r="F1" s="67" t="s">
        <v>4</v>
      </c>
      <c r="G1" s="68" t="s">
        <v>17</v>
      </c>
      <c r="H1" s="47" t="s">
        <v>5</v>
      </c>
      <c r="I1" s="70"/>
    </row>
    <row r="2" spans="1:9" s="49" customFormat="1" ht="78.75">
      <c r="A2" s="282" t="s">
        <v>16</v>
      </c>
      <c r="B2" s="283" t="s">
        <v>35</v>
      </c>
      <c r="C2" s="284" t="s">
        <v>179</v>
      </c>
      <c r="D2" s="284" t="s">
        <v>179</v>
      </c>
      <c r="E2" s="284" t="s">
        <v>179</v>
      </c>
      <c r="F2" s="73" t="s">
        <v>179</v>
      </c>
      <c r="G2" s="74" t="s">
        <v>9</v>
      </c>
      <c r="H2" s="284" t="s">
        <v>32</v>
      </c>
      <c r="I2" s="72" t="s">
        <v>12</v>
      </c>
    </row>
    <row r="3" spans="1:9" s="49" customFormat="1" ht="15">
      <c r="A3" s="50"/>
      <c r="B3" s="51"/>
      <c r="C3" s="52"/>
      <c r="D3" s="52"/>
      <c r="E3" s="52"/>
      <c r="F3" s="75"/>
      <c r="G3" s="69"/>
      <c r="H3" s="52"/>
      <c r="I3" s="71"/>
    </row>
    <row r="4" spans="1:9" s="49" customFormat="1" ht="15">
      <c r="A4" s="54"/>
      <c r="B4" s="54"/>
      <c r="C4" s="54"/>
      <c r="D4" s="54"/>
      <c r="E4" s="54"/>
      <c r="F4" s="55"/>
      <c r="G4" s="55"/>
      <c r="H4" s="54"/>
      <c r="I4" s="53"/>
    </row>
    <row r="5" spans="1:9" ht="17.25" customHeight="1">
      <c r="A5" s="56">
        <v>1</v>
      </c>
      <c r="B5" s="57"/>
      <c r="C5" s="58" t="s">
        <v>180</v>
      </c>
      <c r="D5" s="58" t="s">
        <v>180</v>
      </c>
      <c r="E5" s="58" t="s">
        <v>180</v>
      </c>
      <c r="F5" s="55" t="s">
        <v>180</v>
      </c>
      <c r="G5" s="59" t="s">
        <v>37</v>
      </c>
      <c r="H5" s="57"/>
      <c r="I5" s="48" t="str">
        <f>CONCATENATE(F5,"-",G5)</f>
        <v>O-GB</v>
      </c>
    </row>
    <row r="6" spans="1:9" ht="17.25" customHeight="1">
      <c r="A6" s="56">
        <v>2</v>
      </c>
      <c r="B6" s="57"/>
      <c r="C6" s="58" t="s">
        <v>36</v>
      </c>
      <c r="D6" s="58" t="s">
        <v>36</v>
      </c>
      <c r="E6" s="58" t="s">
        <v>36</v>
      </c>
      <c r="F6" s="55" t="s">
        <v>180</v>
      </c>
      <c r="G6" s="59" t="s">
        <v>37</v>
      </c>
      <c r="H6" s="57"/>
      <c r="I6" s="48" t="str">
        <f>CONCATENATE(F6,"-",G6)</f>
        <v>O-GB</v>
      </c>
    </row>
    <row r="7" spans="1:9" ht="17.25" customHeight="1">
      <c r="A7" s="56">
        <v>3</v>
      </c>
      <c r="B7" s="57"/>
      <c r="C7" s="58" t="s">
        <v>181</v>
      </c>
      <c r="D7" s="58" t="s">
        <v>181</v>
      </c>
      <c r="E7" s="58" t="s">
        <v>181</v>
      </c>
      <c r="F7" s="55" t="s">
        <v>180</v>
      </c>
      <c r="G7" s="59" t="s">
        <v>37</v>
      </c>
      <c r="H7" s="57"/>
      <c r="I7" s="48" t="str">
        <f>CONCATENATE(F7,"-",G7)</f>
        <v>O-GB</v>
      </c>
    </row>
    <row r="8" spans="1:9" ht="17.25" customHeight="1">
      <c r="A8" s="56">
        <v>4</v>
      </c>
      <c r="B8" s="57"/>
      <c r="C8" s="57" t="s">
        <v>182</v>
      </c>
      <c r="D8" s="57" t="s">
        <v>182</v>
      </c>
      <c r="E8" s="57" t="s">
        <v>182</v>
      </c>
      <c r="F8" s="55" t="s">
        <v>180</v>
      </c>
      <c r="G8" s="55" t="s">
        <v>37</v>
      </c>
      <c r="H8" s="57"/>
      <c r="I8" s="48" t="str">
        <f>CONCATENATE(F8,"-",G8)</f>
        <v>O-GB</v>
      </c>
    </row>
    <row r="9" spans="1:9" ht="17.25" customHeight="1">
      <c r="A9" s="56">
        <v>5</v>
      </c>
      <c r="B9" s="57"/>
      <c r="C9" s="58" t="s">
        <v>180</v>
      </c>
      <c r="D9" s="58" t="s">
        <v>180</v>
      </c>
      <c r="E9" s="58" t="s">
        <v>180</v>
      </c>
      <c r="F9" s="55" t="s">
        <v>180</v>
      </c>
      <c r="G9" s="55" t="s">
        <v>38</v>
      </c>
      <c r="H9" s="57"/>
      <c r="I9" s="48" t="str">
        <f>CONCATENATE(F9,"-",G9)</f>
        <v>O-HO</v>
      </c>
    </row>
    <row r="10" spans="1:9" ht="17.25" customHeight="1">
      <c r="A10" s="56"/>
      <c r="B10" s="57"/>
      <c r="C10" s="58"/>
      <c r="D10" s="58"/>
      <c r="E10" s="58"/>
      <c r="F10" s="55"/>
      <c r="G10" s="55"/>
      <c r="H10" s="57"/>
      <c r="I10" s="48"/>
    </row>
    <row r="11" spans="1:9" ht="17.25" customHeight="1">
      <c r="A11" s="56"/>
      <c r="B11" s="57"/>
      <c r="C11" s="58"/>
      <c r="D11" s="58"/>
      <c r="E11" s="58"/>
      <c r="F11" s="55"/>
      <c r="G11" s="55"/>
      <c r="H11" s="57"/>
      <c r="I11" s="48"/>
    </row>
    <row r="12" spans="1:9" ht="17.25" customHeight="1">
      <c r="A12" s="56"/>
      <c r="B12" s="57"/>
      <c r="C12" s="57"/>
      <c r="D12" s="57"/>
      <c r="E12" s="57"/>
      <c r="F12" s="55"/>
      <c r="G12" s="59"/>
      <c r="H12" s="57"/>
      <c r="I12" s="48"/>
    </row>
    <row r="13" spans="1:9" ht="17.25" customHeight="1">
      <c r="A13" s="56"/>
      <c r="B13" s="57"/>
      <c r="C13" s="58"/>
      <c r="D13" s="58"/>
      <c r="E13" s="58"/>
      <c r="F13" s="55"/>
      <c r="G13" s="59"/>
      <c r="H13" s="57"/>
      <c r="I13" s="48"/>
    </row>
    <row r="14" spans="1:9" ht="17.25" customHeight="1">
      <c r="A14" s="56"/>
      <c r="B14" s="57"/>
      <c r="C14" s="58"/>
      <c r="D14" s="58"/>
      <c r="E14" s="58"/>
      <c r="F14" s="55"/>
      <c r="G14" s="55"/>
      <c r="H14" s="57"/>
      <c r="I14" s="48"/>
    </row>
    <row r="15" spans="1:9" ht="17.25" customHeight="1">
      <c r="A15" s="56"/>
      <c r="B15" s="57"/>
      <c r="C15" s="58"/>
      <c r="D15" s="58"/>
      <c r="E15" s="58"/>
      <c r="F15" s="55"/>
      <c r="G15" s="55"/>
      <c r="H15" s="57"/>
      <c r="I15" s="48"/>
    </row>
    <row r="16" spans="1:9" ht="17.25" customHeight="1">
      <c r="A16" s="56"/>
      <c r="B16" s="57"/>
      <c r="C16" s="57"/>
      <c r="D16" s="58"/>
      <c r="E16" s="57"/>
      <c r="F16" s="55"/>
      <c r="G16" s="55"/>
      <c r="H16" s="57"/>
      <c r="I16" s="48"/>
    </row>
    <row r="17" spans="1:9" ht="17.25" customHeight="1">
      <c r="A17" s="56"/>
      <c r="B17" s="57"/>
      <c r="C17" s="58"/>
      <c r="D17" s="58"/>
      <c r="E17" s="58"/>
      <c r="F17" s="55"/>
      <c r="G17" s="55"/>
      <c r="H17" s="57"/>
      <c r="I17" s="48"/>
    </row>
    <row r="18" spans="1:9" ht="17.25" customHeight="1">
      <c r="A18" s="56"/>
      <c r="B18" s="57"/>
      <c r="C18" s="58"/>
      <c r="D18" s="58"/>
      <c r="E18" s="58"/>
      <c r="F18" s="55"/>
      <c r="G18" s="59"/>
      <c r="H18" s="57"/>
      <c r="I18" s="48"/>
    </row>
    <row r="19" spans="1:9" ht="17.25" customHeight="1">
      <c r="A19" s="56"/>
      <c r="B19" s="57"/>
      <c r="C19" s="58"/>
      <c r="D19" s="57"/>
      <c r="E19" s="58"/>
      <c r="F19" s="55"/>
      <c r="G19" s="59"/>
      <c r="H19" s="57"/>
      <c r="I19" s="48"/>
    </row>
    <row r="20" spans="1:9" ht="17.25" customHeight="1">
      <c r="A20" s="56"/>
      <c r="B20" s="57"/>
      <c r="C20" s="58"/>
      <c r="D20" s="58"/>
      <c r="E20" s="57"/>
      <c r="F20" s="55"/>
      <c r="G20" s="55"/>
      <c r="H20" s="57"/>
      <c r="I20" s="48"/>
    </row>
    <row r="21" spans="1:9" ht="17.25" customHeight="1">
      <c r="A21" s="56"/>
      <c r="B21" s="57"/>
      <c r="C21" s="58"/>
      <c r="D21" s="58"/>
      <c r="E21" s="58"/>
      <c r="F21" s="55"/>
      <c r="G21" s="55"/>
      <c r="H21" s="57"/>
      <c r="I21" s="48"/>
    </row>
    <row r="22" spans="1:9" ht="17.25" customHeight="1">
      <c r="A22" s="56"/>
      <c r="B22" s="57"/>
      <c r="C22" s="57"/>
      <c r="D22" s="58"/>
      <c r="E22" s="58"/>
      <c r="F22" s="55"/>
      <c r="G22" s="55"/>
      <c r="H22" s="57"/>
      <c r="I22" s="48"/>
    </row>
    <row r="23" spans="1:9" ht="17.25" customHeight="1">
      <c r="A23" s="56"/>
      <c r="B23" s="57"/>
      <c r="C23" s="58"/>
      <c r="D23" s="57"/>
      <c r="E23" s="57"/>
      <c r="F23" s="55"/>
      <c r="G23" s="55"/>
      <c r="H23" s="57"/>
      <c r="I23" s="48"/>
    </row>
    <row r="24" spans="1:9" ht="17.25" customHeight="1">
      <c r="A24" s="56"/>
      <c r="B24" s="57"/>
      <c r="C24" s="58"/>
      <c r="D24" s="58"/>
      <c r="E24" s="58"/>
      <c r="F24" s="55"/>
      <c r="G24" s="59"/>
      <c r="H24" s="57"/>
      <c r="I24" s="48"/>
    </row>
    <row r="25" spans="1:9" ht="17.25" customHeight="1">
      <c r="A25" s="56"/>
      <c r="B25" s="57"/>
      <c r="C25" s="58"/>
      <c r="D25" s="58"/>
      <c r="E25" s="58"/>
      <c r="F25" s="55"/>
      <c r="G25" s="55"/>
      <c r="H25" s="57"/>
      <c r="I25" s="48"/>
    </row>
    <row r="26" spans="1:9" ht="17.25" customHeight="1">
      <c r="A26" s="56"/>
      <c r="B26" s="57"/>
      <c r="C26" s="57"/>
      <c r="D26" s="58"/>
      <c r="E26" s="58"/>
      <c r="F26" s="55"/>
      <c r="G26" s="55"/>
      <c r="H26" s="57"/>
      <c r="I26" s="48"/>
    </row>
    <row r="27" spans="1:9" ht="17.25" customHeight="1">
      <c r="A27" s="56"/>
      <c r="B27" s="57"/>
      <c r="C27" s="58"/>
      <c r="D27" s="58"/>
      <c r="E27" s="58"/>
      <c r="F27" s="55"/>
      <c r="G27" s="55"/>
      <c r="H27" s="57"/>
      <c r="I27" s="48"/>
    </row>
    <row r="28" spans="1:9" ht="17.25" customHeight="1">
      <c r="A28" s="56"/>
      <c r="B28" s="57"/>
      <c r="C28" s="58"/>
      <c r="D28" s="58"/>
      <c r="E28" s="57"/>
      <c r="F28" s="55"/>
      <c r="G28" s="59"/>
      <c r="H28" s="57"/>
      <c r="I28" s="48"/>
    </row>
    <row r="29" spans="1:9" ht="17.25" customHeight="1">
      <c r="A29" s="56"/>
      <c r="B29" s="57"/>
      <c r="C29" s="58"/>
      <c r="D29" s="57"/>
      <c r="E29" s="58"/>
      <c r="F29" s="55"/>
      <c r="G29" s="59"/>
      <c r="H29" s="57"/>
      <c r="I29" s="48"/>
    </row>
    <row r="30" spans="1:9" ht="17.25" customHeight="1">
      <c r="A30" s="56"/>
      <c r="B30" s="57"/>
      <c r="C30" s="57"/>
      <c r="D30" s="58"/>
      <c r="E30" s="58"/>
      <c r="F30" s="55"/>
      <c r="G30" s="55"/>
      <c r="H30" s="57"/>
      <c r="I30" s="48"/>
    </row>
    <row r="31" spans="1:9" ht="17.25" customHeight="1">
      <c r="A31" s="56"/>
      <c r="B31" s="57"/>
      <c r="C31" s="58"/>
      <c r="D31" s="58"/>
      <c r="E31" s="58"/>
      <c r="F31" s="55"/>
      <c r="G31" s="55"/>
      <c r="H31" s="57"/>
      <c r="I31" s="48"/>
    </row>
    <row r="32" spans="1:9" ht="17.25" customHeight="1">
      <c r="A32" s="56"/>
      <c r="B32" s="57"/>
      <c r="C32" s="58"/>
      <c r="D32" s="58"/>
      <c r="E32" s="57"/>
      <c r="F32" s="55"/>
      <c r="G32" s="55"/>
      <c r="H32" s="57"/>
      <c r="I32" s="48"/>
    </row>
    <row r="33" spans="1:9" ht="17.25" customHeight="1">
      <c r="A33" s="56"/>
      <c r="B33" s="57"/>
      <c r="C33" s="58"/>
      <c r="D33" s="57"/>
      <c r="E33" s="58"/>
      <c r="F33" s="55"/>
      <c r="G33" s="55"/>
      <c r="H33" s="57"/>
      <c r="I33" s="48"/>
    </row>
    <row r="34" spans="1:9" ht="17.25" customHeight="1">
      <c r="A34" s="56"/>
      <c r="B34" s="57"/>
      <c r="C34" s="57"/>
      <c r="D34" s="58"/>
      <c r="E34" s="57"/>
      <c r="F34" s="55"/>
      <c r="G34" s="59"/>
      <c r="H34" s="57"/>
      <c r="I34" s="48"/>
    </row>
    <row r="35" spans="1:9" ht="17.25" customHeight="1">
      <c r="A35" s="56"/>
      <c r="B35" s="57"/>
      <c r="C35" s="57"/>
      <c r="D35" s="57"/>
      <c r="E35" s="57"/>
      <c r="F35" s="61"/>
      <c r="G35" s="61"/>
      <c r="H35" s="57"/>
      <c r="I35" s="48"/>
    </row>
    <row r="36" spans="1:9" ht="17.25" customHeight="1">
      <c r="A36" s="56"/>
      <c r="B36" s="57"/>
      <c r="C36" s="57"/>
      <c r="D36" s="57"/>
      <c r="E36" s="57"/>
      <c r="F36" s="61"/>
      <c r="G36" s="61"/>
      <c r="H36" s="57"/>
      <c r="I36" s="48"/>
    </row>
    <row r="37" spans="1:9" ht="17.25" customHeight="1">
      <c r="A37" s="56"/>
      <c r="B37" s="57"/>
      <c r="C37" s="57"/>
      <c r="D37" s="57"/>
      <c r="E37" s="57"/>
      <c r="F37" s="61"/>
      <c r="G37" s="61"/>
      <c r="H37" s="57"/>
      <c r="I37" s="48"/>
    </row>
    <row r="38" spans="1:9" ht="17.25" customHeight="1">
      <c r="A38" s="56"/>
      <c r="B38" s="57"/>
      <c r="C38" s="57"/>
      <c r="D38" s="57"/>
      <c r="E38" s="57"/>
      <c r="F38" s="61"/>
      <c r="G38" s="61"/>
      <c r="H38" s="57"/>
      <c r="I38" s="48"/>
    </row>
    <row r="39" spans="1:9" ht="17.25" customHeight="1">
      <c r="A39" s="56"/>
      <c r="B39" s="57"/>
      <c r="C39" s="57"/>
      <c r="D39" s="57"/>
      <c r="E39" s="57"/>
      <c r="F39" s="61"/>
      <c r="G39" s="61"/>
      <c r="H39" s="57"/>
      <c r="I39" s="48"/>
    </row>
    <row r="40" spans="1:9" ht="17.25" customHeight="1">
      <c r="A40" s="56"/>
      <c r="B40" s="57"/>
      <c r="C40" s="57"/>
      <c r="D40" s="57"/>
      <c r="E40" s="57"/>
      <c r="F40" s="61"/>
      <c r="G40" s="61"/>
      <c r="H40" s="57"/>
      <c r="I40" s="48"/>
    </row>
    <row r="41" spans="1:9" ht="17.25" customHeight="1">
      <c r="A41" s="56"/>
      <c r="B41" s="57"/>
      <c r="C41" s="57"/>
      <c r="D41" s="57"/>
      <c r="E41" s="57"/>
      <c r="F41" s="61"/>
      <c r="G41" s="61"/>
      <c r="H41" s="57"/>
      <c r="I41" s="48"/>
    </row>
    <row r="42" spans="1:9" ht="17.25" customHeight="1">
      <c r="A42" s="56"/>
      <c r="B42" s="57"/>
      <c r="C42" s="57"/>
      <c r="D42" s="57"/>
      <c r="E42" s="57"/>
      <c r="F42" s="61"/>
      <c r="G42" s="61"/>
      <c r="H42" s="57"/>
      <c r="I42" s="48"/>
    </row>
    <row r="43" spans="1:9" ht="17.25" customHeight="1">
      <c r="A43" s="56"/>
      <c r="B43" s="57"/>
      <c r="C43" s="57"/>
      <c r="D43" s="57"/>
      <c r="E43" s="57"/>
      <c r="F43" s="61"/>
      <c r="G43" s="62"/>
      <c r="H43" s="57"/>
      <c r="I43" s="48"/>
    </row>
    <row r="44" spans="1:9" ht="17.25" customHeight="1">
      <c r="A44" s="56"/>
      <c r="B44" s="57"/>
      <c r="C44" s="57"/>
      <c r="D44" s="57"/>
      <c r="E44" s="57"/>
      <c r="F44" s="61"/>
      <c r="G44" s="62"/>
      <c r="H44" s="57"/>
      <c r="I44" s="48"/>
    </row>
    <row r="45" spans="1:9" ht="17.25" customHeight="1">
      <c r="A45" s="56"/>
      <c r="B45" s="57"/>
      <c r="C45" s="57"/>
      <c r="D45" s="57"/>
      <c r="E45" s="57"/>
      <c r="F45" s="61"/>
      <c r="G45" s="61"/>
      <c r="H45" s="57"/>
      <c r="I45" s="48"/>
    </row>
    <row r="46" spans="1:9" ht="17.25" customHeight="1">
      <c r="A46" s="56"/>
      <c r="B46" s="57"/>
      <c r="C46" s="57"/>
      <c r="D46" s="57"/>
      <c r="E46" s="57"/>
      <c r="F46" s="61"/>
      <c r="G46" s="61"/>
      <c r="H46" s="57"/>
      <c r="I46" s="48"/>
    </row>
    <row r="47" spans="1:9" ht="17.25" customHeight="1">
      <c r="A47" s="56"/>
      <c r="B47" s="57"/>
      <c r="C47" s="57"/>
      <c r="D47" s="57"/>
      <c r="E47" s="57"/>
      <c r="F47" s="61"/>
      <c r="G47" s="61"/>
      <c r="H47" s="57"/>
      <c r="I47" s="48"/>
    </row>
    <row r="48" spans="1:9" ht="17.25" customHeight="1">
      <c r="A48" s="56"/>
      <c r="B48" s="57"/>
      <c r="C48" s="57"/>
      <c r="D48" s="57"/>
      <c r="E48" s="57"/>
      <c r="F48" s="61"/>
      <c r="G48" s="61"/>
      <c r="H48" s="57"/>
      <c r="I48" s="48"/>
    </row>
    <row r="49" spans="1:9" ht="17.25" customHeight="1">
      <c r="A49" s="56"/>
      <c r="B49" s="57"/>
      <c r="C49" s="57"/>
      <c r="D49" s="57"/>
      <c r="E49" s="57"/>
      <c r="F49" s="61"/>
      <c r="G49" s="62"/>
      <c r="H49" s="57"/>
      <c r="I49" s="48"/>
    </row>
    <row r="50" spans="1:9" ht="17.25" customHeight="1">
      <c r="A50" s="56"/>
      <c r="B50" s="57"/>
      <c r="C50" s="57"/>
      <c r="D50" s="57"/>
      <c r="E50" s="57"/>
      <c r="F50" s="61"/>
      <c r="G50" s="62"/>
      <c r="H50" s="57"/>
      <c r="I50" s="48"/>
    </row>
    <row r="51" spans="1:9" ht="17.25" customHeight="1">
      <c r="A51" s="56">
        <v>47</v>
      </c>
      <c r="B51" s="57"/>
      <c r="C51" s="57"/>
      <c r="D51" s="57"/>
      <c r="E51" s="57"/>
      <c r="F51" s="61"/>
      <c r="G51" s="62"/>
      <c r="H51" s="57"/>
      <c r="I51" s="48" t="str">
        <f>CONCATENATE(F51,"-",G51)</f>
        <v>-</v>
      </c>
    </row>
    <row r="52" spans="1:9" ht="17.25" customHeight="1">
      <c r="A52" s="56">
        <v>48</v>
      </c>
      <c r="B52" s="57"/>
      <c r="C52" s="57"/>
      <c r="D52" s="57"/>
      <c r="E52" s="57"/>
      <c r="F52" s="61"/>
      <c r="G52" s="61"/>
      <c r="H52" s="57"/>
      <c r="I52" s="48" t="str">
        <f>CONCATENATE(F52,"-",G52)</f>
        <v>-</v>
      </c>
    </row>
    <row r="53" spans="1:9" ht="17.25" customHeight="1">
      <c r="A53" s="56">
        <v>49</v>
      </c>
      <c r="B53" s="57"/>
      <c r="C53" s="57"/>
      <c r="D53" s="57"/>
      <c r="E53" s="57"/>
      <c r="F53" s="61"/>
      <c r="G53" s="61"/>
      <c r="H53" s="57"/>
      <c r="I53" s="48" t="str">
        <f>CONCATENATE(F53,"-",G53)</f>
        <v>-</v>
      </c>
    </row>
    <row r="54" spans="1:9" ht="17.25" customHeight="1">
      <c r="A54" s="56">
        <v>50</v>
      </c>
      <c r="B54" s="57"/>
      <c r="C54" s="57"/>
      <c r="D54" s="57"/>
      <c r="E54" s="57"/>
      <c r="F54" s="61"/>
      <c r="G54" s="61"/>
      <c r="H54" s="57"/>
      <c r="I54" s="48" t="str">
        <f>CONCATENATE(F54,"-",G54)</f>
        <v>-</v>
      </c>
    </row>
    <row r="55" spans="1:9" ht="17.25" customHeight="1">
      <c r="A55" s="56">
        <v>51</v>
      </c>
      <c r="B55" s="57"/>
      <c r="C55" s="57"/>
      <c r="D55" s="57"/>
      <c r="E55" s="57"/>
      <c r="F55" s="61"/>
      <c r="G55" s="61"/>
      <c r="H55" s="57"/>
      <c r="I55" s="48" t="str">
        <f>CONCATENATE(F55,"-",G55)</f>
        <v>-</v>
      </c>
    </row>
    <row r="56" spans="1:9" ht="17.25" customHeight="1">
      <c r="A56" s="56">
        <v>52</v>
      </c>
      <c r="B56" s="57"/>
      <c r="C56" s="57"/>
      <c r="D56" s="57"/>
      <c r="E56" s="57"/>
      <c r="F56" s="61"/>
      <c r="G56" s="62"/>
      <c r="H56" s="57"/>
      <c r="I56" s="48" t="str">
        <f>CONCATENATE(F56,"-",G56)</f>
        <v>-</v>
      </c>
    </row>
    <row r="57" spans="1:9" ht="17.25" customHeight="1">
      <c r="A57" s="56">
        <v>53</v>
      </c>
      <c r="B57" s="57"/>
      <c r="C57" s="57"/>
      <c r="D57" s="57"/>
      <c r="E57" s="57"/>
      <c r="F57" s="61"/>
      <c r="G57" s="62"/>
      <c r="H57" s="57"/>
      <c r="I57" s="48" t="str">
        <f>CONCATENATE(F57,"-",G57)</f>
        <v>-</v>
      </c>
    </row>
    <row r="58" spans="1:9" ht="17.25" customHeight="1">
      <c r="A58" s="56">
        <v>54</v>
      </c>
      <c r="B58" s="57"/>
      <c r="C58" s="57"/>
      <c r="D58" s="57"/>
      <c r="E58" s="57"/>
      <c r="F58" s="61"/>
      <c r="G58" s="61"/>
      <c r="H58" s="57"/>
      <c r="I58" s="48" t="str">
        <f>CONCATENATE(F58,"-",G58)</f>
        <v>-</v>
      </c>
    </row>
    <row r="59" spans="1:9" ht="17.25" customHeight="1">
      <c r="A59" s="56">
        <v>55</v>
      </c>
      <c r="B59" s="57"/>
      <c r="C59" s="57"/>
      <c r="D59" s="57"/>
      <c r="E59" s="57"/>
      <c r="F59" s="61"/>
      <c r="G59" s="62"/>
      <c r="H59" s="57"/>
      <c r="I59" s="48" t="str">
        <f>CONCATENATE(F59,"-",G59)</f>
        <v>-</v>
      </c>
    </row>
    <row r="60" spans="1:9" ht="17.25" customHeight="1">
      <c r="A60" s="56">
        <v>56</v>
      </c>
      <c r="B60" s="57"/>
      <c r="C60" s="57"/>
      <c r="D60" s="57"/>
      <c r="E60" s="57"/>
      <c r="F60" s="61"/>
      <c r="G60" s="62"/>
      <c r="H60" s="57"/>
      <c r="I60" s="48" t="str">
        <f>CONCATENATE(F60,"-",G60)</f>
        <v>-</v>
      </c>
    </row>
    <row r="61" spans="1:9" ht="17.25" customHeight="1">
      <c r="A61" s="56">
        <v>57</v>
      </c>
      <c r="B61" s="57"/>
      <c r="C61" s="57"/>
      <c r="D61" s="57"/>
      <c r="E61" s="57"/>
      <c r="F61" s="61"/>
      <c r="G61" s="61"/>
      <c r="H61" s="57"/>
      <c r="I61" s="48" t="str">
        <f>CONCATENATE(F61,"-",G61)</f>
        <v>-</v>
      </c>
    </row>
    <row r="62" spans="1:9" ht="17.25" customHeight="1">
      <c r="A62" s="56">
        <v>58</v>
      </c>
      <c r="B62" s="57"/>
      <c r="C62" s="57"/>
      <c r="D62" s="57"/>
      <c r="E62" s="57"/>
      <c r="F62" s="61"/>
      <c r="G62" s="61"/>
      <c r="H62" s="57"/>
      <c r="I62" s="48" t="str">
        <f>CONCATENATE(F62,"-",G62)</f>
        <v>-</v>
      </c>
    </row>
    <row r="63" spans="1:9" ht="17.25" customHeight="1">
      <c r="A63" s="56">
        <v>59</v>
      </c>
      <c r="B63" s="57"/>
      <c r="C63" s="57"/>
      <c r="D63" s="57"/>
      <c r="E63" s="57"/>
      <c r="F63" s="61"/>
      <c r="G63" s="61"/>
      <c r="H63" s="57"/>
      <c r="I63" s="48" t="str">
        <f>CONCATENATE(F63,"-",G63)</f>
        <v>-</v>
      </c>
    </row>
    <row r="64" spans="1:9" ht="17.25" customHeight="1">
      <c r="A64" s="56">
        <v>60</v>
      </c>
      <c r="B64" s="57"/>
      <c r="C64" s="58"/>
      <c r="D64" s="57"/>
      <c r="E64" s="57"/>
      <c r="F64" s="61"/>
      <c r="G64" s="61"/>
      <c r="H64" s="57"/>
      <c r="I64" s="48" t="str">
        <f>CONCATENATE(F64,"-",G64)</f>
        <v>-</v>
      </c>
    </row>
    <row r="65" spans="1:9" ht="17.25" customHeight="1">
      <c r="A65" s="56">
        <v>61</v>
      </c>
      <c r="B65" s="57"/>
      <c r="C65" s="58"/>
      <c r="D65" s="57"/>
      <c r="E65" s="57"/>
      <c r="F65" s="61"/>
      <c r="G65" s="62"/>
      <c r="H65" s="57"/>
      <c r="I65" s="48" t="str">
        <f>CONCATENATE(F65,"-",G65)</f>
        <v>-</v>
      </c>
    </row>
    <row r="66" spans="1:9" ht="17.25" customHeight="1">
      <c r="A66" s="56">
        <v>62</v>
      </c>
      <c r="B66" s="57"/>
      <c r="C66" s="58"/>
      <c r="D66" s="58"/>
      <c r="E66" s="57"/>
      <c r="F66" s="61"/>
      <c r="G66" s="62"/>
      <c r="H66" s="57"/>
      <c r="I66" s="48" t="str">
        <f>CONCATENATE(F66,"-",G66)</f>
        <v>-</v>
      </c>
    </row>
    <row r="67" spans="1:9" ht="17.25" customHeight="1">
      <c r="A67" s="56">
        <v>63</v>
      </c>
      <c r="B67" s="57"/>
      <c r="C67" s="57"/>
      <c r="D67" s="58"/>
      <c r="E67" s="57"/>
      <c r="F67" s="61"/>
      <c r="G67" s="61"/>
      <c r="H67" s="57"/>
      <c r="I67" s="48" t="str">
        <f>CONCATENATE(F67,"-",G67)</f>
        <v>-</v>
      </c>
    </row>
    <row r="68" spans="1:9" ht="17.25" customHeight="1">
      <c r="A68" s="56">
        <v>64</v>
      </c>
      <c r="B68" s="57"/>
      <c r="C68" s="57"/>
      <c r="D68" s="58"/>
      <c r="E68" s="57"/>
      <c r="F68" s="61"/>
      <c r="G68" s="61"/>
      <c r="H68" s="57"/>
      <c r="I68" s="48" t="str">
        <f>CONCATENATE(F68,"-",G68)</f>
        <v>-</v>
      </c>
    </row>
    <row r="69" spans="1:9" ht="17.25" customHeight="1">
      <c r="A69" s="56">
        <v>65</v>
      </c>
      <c r="B69" s="57"/>
      <c r="C69" s="57"/>
      <c r="D69" s="57"/>
      <c r="E69" s="57"/>
      <c r="F69" s="61"/>
      <c r="G69" s="62"/>
      <c r="H69" s="57"/>
      <c r="I69" s="48" t="str">
        <f aca="true" t="shared" si="0" ref="I69:I132">CONCATENATE(F69,"-",G69)</f>
        <v>-</v>
      </c>
    </row>
    <row r="70" spans="1:9" ht="17.25" customHeight="1">
      <c r="A70" s="56">
        <v>66</v>
      </c>
      <c r="B70" s="57"/>
      <c r="C70" s="57"/>
      <c r="D70" s="57"/>
      <c r="E70" s="57"/>
      <c r="F70" s="61"/>
      <c r="G70" s="62"/>
      <c r="I70" s="48" t="str">
        <f t="shared" si="0"/>
        <v>-</v>
      </c>
    </row>
    <row r="71" spans="1:9" ht="17.25" customHeight="1">
      <c r="A71" s="56">
        <v>67</v>
      </c>
      <c r="B71" s="57"/>
      <c r="C71" s="57"/>
      <c r="D71" s="57"/>
      <c r="E71" s="57"/>
      <c r="F71" s="61"/>
      <c r="G71" s="62"/>
      <c r="I71" s="48" t="str">
        <f t="shared" si="0"/>
        <v>-</v>
      </c>
    </row>
    <row r="72" spans="1:9" ht="17.25" customHeight="1">
      <c r="A72" s="56">
        <v>68</v>
      </c>
      <c r="B72" s="57"/>
      <c r="C72" s="57"/>
      <c r="D72" s="57"/>
      <c r="E72" s="57"/>
      <c r="F72" s="61"/>
      <c r="G72" s="61"/>
      <c r="I72" s="48" t="str">
        <f t="shared" si="0"/>
        <v>-</v>
      </c>
    </row>
    <row r="73" spans="1:9" ht="17.25" customHeight="1">
      <c r="A73" s="56">
        <v>69</v>
      </c>
      <c r="B73" s="57"/>
      <c r="C73" s="57"/>
      <c r="D73" s="57"/>
      <c r="E73" s="58"/>
      <c r="F73" s="61"/>
      <c r="G73" s="61"/>
      <c r="I73" s="48" t="str">
        <f t="shared" si="0"/>
        <v>-</v>
      </c>
    </row>
    <row r="74" spans="1:9" ht="17.25" customHeight="1">
      <c r="A74" s="56">
        <v>70</v>
      </c>
      <c r="B74" s="57"/>
      <c r="C74" s="57"/>
      <c r="D74" s="57"/>
      <c r="E74" s="58"/>
      <c r="F74" s="61"/>
      <c r="G74" s="61"/>
      <c r="I74" s="48" t="str">
        <f t="shared" si="0"/>
        <v>-</v>
      </c>
    </row>
    <row r="75" spans="1:9" ht="17.25" customHeight="1">
      <c r="A75" s="56">
        <v>71</v>
      </c>
      <c r="B75" s="57"/>
      <c r="C75" s="57"/>
      <c r="D75" s="57"/>
      <c r="E75" s="58"/>
      <c r="F75" s="61"/>
      <c r="G75" s="61"/>
      <c r="I75" s="48" t="str">
        <f t="shared" si="0"/>
        <v>-</v>
      </c>
    </row>
    <row r="76" spans="1:9" ht="17.25" customHeight="1">
      <c r="A76" s="56">
        <v>72</v>
      </c>
      <c r="B76" s="57"/>
      <c r="C76" s="57"/>
      <c r="D76" s="57"/>
      <c r="E76" s="57"/>
      <c r="F76" s="62"/>
      <c r="G76" s="62"/>
      <c r="I76" s="48" t="str">
        <f t="shared" si="0"/>
        <v>-</v>
      </c>
    </row>
    <row r="77" spans="1:9" ht="17.25" customHeight="1">
      <c r="A77" s="56">
        <v>73</v>
      </c>
      <c r="B77" s="57"/>
      <c r="C77" s="57"/>
      <c r="D77" s="57"/>
      <c r="E77" s="57"/>
      <c r="F77" s="62"/>
      <c r="G77" s="62"/>
      <c r="I77" s="48" t="str">
        <f t="shared" si="0"/>
        <v>-</v>
      </c>
    </row>
    <row r="78" spans="1:9" ht="17.25" customHeight="1">
      <c r="A78" s="56">
        <v>74</v>
      </c>
      <c r="B78" s="57"/>
      <c r="C78" s="57"/>
      <c r="D78" s="57"/>
      <c r="E78" s="57"/>
      <c r="F78" s="62"/>
      <c r="G78" s="61"/>
      <c r="I78" s="48" t="str">
        <f t="shared" si="0"/>
        <v>-</v>
      </c>
    </row>
    <row r="79" spans="1:9" ht="17.25" customHeight="1">
      <c r="A79" s="56">
        <v>75</v>
      </c>
      <c r="B79" s="57"/>
      <c r="C79" s="57"/>
      <c r="D79" s="57"/>
      <c r="E79" s="57"/>
      <c r="F79" s="61"/>
      <c r="G79" s="61"/>
      <c r="I79" s="48" t="str">
        <f t="shared" si="0"/>
        <v>-</v>
      </c>
    </row>
    <row r="80" spans="1:9" ht="17.25" customHeight="1">
      <c r="A80" s="56">
        <v>76</v>
      </c>
      <c r="B80" s="57"/>
      <c r="C80" s="57"/>
      <c r="D80" s="57"/>
      <c r="E80" s="57"/>
      <c r="F80" s="61"/>
      <c r="G80" s="61"/>
      <c r="I80" s="48" t="str">
        <f t="shared" si="0"/>
        <v>-</v>
      </c>
    </row>
    <row r="81" spans="1:9" ht="17.25" customHeight="1">
      <c r="A81" s="56">
        <v>77</v>
      </c>
      <c r="B81" s="57"/>
      <c r="C81" s="57"/>
      <c r="D81" s="57"/>
      <c r="E81" s="57"/>
      <c r="F81" s="61"/>
      <c r="G81" s="61"/>
      <c r="I81" s="48" t="str">
        <f t="shared" si="0"/>
        <v>-</v>
      </c>
    </row>
    <row r="82" spans="1:9" ht="17.25" customHeight="1">
      <c r="A82" s="56">
        <v>78</v>
      </c>
      <c r="B82" s="57"/>
      <c r="C82" s="57"/>
      <c r="D82" s="57"/>
      <c r="E82" s="57"/>
      <c r="F82" s="61"/>
      <c r="G82" s="62"/>
      <c r="I82" s="48" t="str">
        <f t="shared" si="0"/>
        <v>-</v>
      </c>
    </row>
    <row r="83" spans="1:9" ht="17.25" customHeight="1">
      <c r="A83" s="56">
        <v>79</v>
      </c>
      <c r="B83" s="57"/>
      <c r="C83" s="57"/>
      <c r="D83" s="57"/>
      <c r="E83" s="57"/>
      <c r="F83" s="61"/>
      <c r="G83" s="62"/>
      <c r="I83" s="48" t="str">
        <f t="shared" si="0"/>
        <v>-</v>
      </c>
    </row>
    <row r="84" spans="1:9" ht="17.25" customHeight="1">
      <c r="A84" s="56">
        <v>80</v>
      </c>
      <c r="B84" s="57"/>
      <c r="C84" s="57"/>
      <c r="D84" s="57"/>
      <c r="E84" s="57"/>
      <c r="F84" s="61"/>
      <c r="G84" s="61"/>
      <c r="I84" s="48" t="str">
        <f t="shared" si="0"/>
        <v>-</v>
      </c>
    </row>
    <row r="85" spans="1:9" ht="17.25" customHeight="1">
      <c r="A85" s="56">
        <v>81</v>
      </c>
      <c r="B85" s="57"/>
      <c r="C85" s="57"/>
      <c r="D85" s="57"/>
      <c r="E85" s="57"/>
      <c r="F85" s="61"/>
      <c r="G85" s="61"/>
      <c r="I85" s="48" t="str">
        <f t="shared" si="0"/>
        <v>-</v>
      </c>
    </row>
    <row r="86" spans="1:9" ht="17.25" customHeight="1">
      <c r="A86" s="56">
        <v>82</v>
      </c>
      <c r="B86" s="57"/>
      <c r="C86" s="57"/>
      <c r="D86" s="57"/>
      <c r="E86" s="57"/>
      <c r="F86" s="61"/>
      <c r="G86" s="61"/>
      <c r="I86" s="48" t="str">
        <f t="shared" si="0"/>
        <v>-</v>
      </c>
    </row>
    <row r="87" spans="1:9" ht="17.25" customHeight="1">
      <c r="A87" s="56">
        <v>83</v>
      </c>
      <c r="B87" s="57"/>
      <c r="C87" s="57"/>
      <c r="D87" s="57"/>
      <c r="E87" s="57"/>
      <c r="F87" s="61"/>
      <c r="G87" s="61"/>
      <c r="I87" s="48" t="str">
        <f t="shared" si="0"/>
        <v>-</v>
      </c>
    </row>
    <row r="88" spans="1:9" ht="17.25" customHeight="1">
      <c r="A88" s="56">
        <v>84</v>
      </c>
      <c r="B88" s="57"/>
      <c r="C88" s="57"/>
      <c r="D88" s="57"/>
      <c r="E88" s="57"/>
      <c r="F88" s="61"/>
      <c r="G88" s="62"/>
      <c r="I88" s="48" t="str">
        <f t="shared" si="0"/>
        <v>-</v>
      </c>
    </row>
    <row r="89" spans="1:9" ht="17.25" customHeight="1">
      <c r="A89" s="56">
        <v>85</v>
      </c>
      <c r="B89" s="57"/>
      <c r="C89" s="57"/>
      <c r="D89" s="57"/>
      <c r="E89" s="57"/>
      <c r="F89" s="61"/>
      <c r="G89" s="62"/>
      <c r="I89" s="48" t="str">
        <f t="shared" si="0"/>
        <v>-</v>
      </c>
    </row>
    <row r="90" spans="1:9" ht="17.25" customHeight="1">
      <c r="A90" s="56">
        <v>86</v>
      </c>
      <c r="B90" s="57"/>
      <c r="C90" s="57"/>
      <c r="D90" s="57"/>
      <c r="E90" s="57"/>
      <c r="F90" s="61"/>
      <c r="G90" s="61"/>
      <c r="I90" s="48" t="str">
        <f t="shared" si="0"/>
        <v>-</v>
      </c>
    </row>
    <row r="91" spans="1:9" ht="17.25" customHeight="1">
      <c r="A91" s="56">
        <v>87</v>
      </c>
      <c r="B91" s="57"/>
      <c r="C91" s="57"/>
      <c r="D91" s="57"/>
      <c r="E91" s="57"/>
      <c r="F91" s="61"/>
      <c r="G91" s="61"/>
      <c r="I91" s="48" t="str">
        <f t="shared" si="0"/>
        <v>-</v>
      </c>
    </row>
    <row r="92" spans="1:9" ht="17.25" customHeight="1">
      <c r="A92" s="56">
        <v>88</v>
      </c>
      <c r="B92" s="57"/>
      <c r="C92" s="57"/>
      <c r="D92" s="57"/>
      <c r="E92" s="57"/>
      <c r="F92" s="61"/>
      <c r="G92" s="61"/>
      <c r="I92" s="48" t="str">
        <f t="shared" si="0"/>
        <v>-</v>
      </c>
    </row>
    <row r="93" spans="1:9" ht="17.25" customHeight="1">
      <c r="A93" s="56">
        <v>89</v>
      </c>
      <c r="B93" s="57"/>
      <c r="C93" s="57"/>
      <c r="D93" s="57"/>
      <c r="E93" s="57"/>
      <c r="F93" s="61"/>
      <c r="G93" s="61"/>
      <c r="I93" s="48" t="str">
        <f t="shared" si="0"/>
        <v>-</v>
      </c>
    </row>
    <row r="94" spans="1:9" ht="17.25" customHeight="1">
      <c r="A94" s="56">
        <v>90</v>
      </c>
      <c r="B94" s="57"/>
      <c r="C94" s="57"/>
      <c r="D94" s="57"/>
      <c r="E94" s="57"/>
      <c r="F94" s="61"/>
      <c r="G94" s="62"/>
      <c r="I94" s="48" t="str">
        <f t="shared" si="0"/>
        <v>-</v>
      </c>
    </row>
    <row r="95" spans="1:9" ht="17.25" customHeight="1">
      <c r="A95" s="56">
        <v>91</v>
      </c>
      <c r="B95" s="57"/>
      <c r="C95" s="57"/>
      <c r="D95" s="57"/>
      <c r="E95" s="57"/>
      <c r="F95" s="61"/>
      <c r="G95" s="62"/>
      <c r="I95" s="48" t="str">
        <f t="shared" si="0"/>
        <v>-</v>
      </c>
    </row>
    <row r="96" spans="1:9" ht="17.25" customHeight="1">
      <c r="A96" s="56">
        <v>92</v>
      </c>
      <c r="B96" s="57"/>
      <c r="C96" s="57"/>
      <c r="D96" s="57"/>
      <c r="E96" s="57"/>
      <c r="F96" s="61"/>
      <c r="G96" s="62"/>
      <c r="I96" s="48" t="str">
        <f t="shared" si="0"/>
        <v>-</v>
      </c>
    </row>
    <row r="97" spans="1:9" ht="17.25" customHeight="1">
      <c r="A97" s="56">
        <v>93</v>
      </c>
      <c r="B97" s="57"/>
      <c r="C97" s="57"/>
      <c r="D97" s="57"/>
      <c r="E97" s="57"/>
      <c r="F97" s="61"/>
      <c r="G97" s="61"/>
      <c r="I97" s="48" t="str">
        <f t="shared" si="0"/>
        <v>-</v>
      </c>
    </row>
    <row r="98" spans="1:9" ht="17.25" customHeight="1">
      <c r="A98" s="56">
        <v>94</v>
      </c>
      <c r="B98" s="57"/>
      <c r="C98" s="57"/>
      <c r="D98" s="57"/>
      <c r="E98" s="57"/>
      <c r="F98" s="61"/>
      <c r="G98" s="61"/>
      <c r="I98" s="48" t="str">
        <f t="shared" si="0"/>
        <v>-</v>
      </c>
    </row>
    <row r="99" spans="1:9" ht="17.25" customHeight="1">
      <c r="A99" s="56">
        <v>95</v>
      </c>
      <c r="B99" s="57"/>
      <c r="C99" s="57"/>
      <c r="D99" s="57"/>
      <c r="E99" s="57"/>
      <c r="F99" s="61"/>
      <c r="G99" s="61"/>
      <c r="I99" s="48" t="str">
        <f t="shared" si="0"/>
        <v>-</v>
      </c>
    </row>
    <row r="100" spans="1:9" ht="17.25" customHeight="1">
      <c r="A100" s="56">
        <v>96</v>
      </c>
      <c r="B100" s="57"/>
      <c r="C100" s="57"/>
      <c r="D100" s="57"/>
      <c r="E100" s="57"/>
      <c r="F100" s="61"/>
      <c r="G100" s="61"/>
      <c r="I100" s="48" t="str">
        <f t="shared" si="0"/>
        <v>-</v>
      </c>
    </row>
    <row r="101" spans="1:9" ht="17.25" customHeight="1">
      <c r="A101" s="56">
        <v>97</v>
      </c>
      <c r="B101" s="57"/>
      <c r="C101" s="57"/>
      <c r="D101" s="57"/>
      <c r="E101" s="57"/>
      <c r="F101" s="61"/>
      <c r="G101" s="61"/>
      <c r="I101" s="48" t="str">
        <f t="shared" si="0"/>
        <v>-</v>
      </c>
    </row>
    <row r="102" spans="1:9" ht="17.25" customHeight="1">
      <c r="A102" s="56">
        <v>98</v>
      </c>
      <c r="B102" s="57"/>
      <c r="C102" s="57"/>
      <c r="D102" s="57"/>
      <c r="E102" s="57"/>
      <c r="F102" s="61"/>
      <c r="G102" s="61"/>
      <c r="I102" s="48" t="str">
        <f t="shared" si="0"/>
        <v>-</v>
      </c>
    </row>
    <row r="103" spans="1:9" ht="17.25" customHeight="1">
      <c r="A103" s="56">
        <v>99</v>
      </c>
      <c r="B103" s="57"/>
      <c r="C103" s="57"/>
      <c r="D103" s="57"/>
      <c r="E103" s="57"/>
      <c r="F103" s="61"/>
      <c r="G103" s="61"/>
      <c r="I103" s="48" t="str">
        <f t="shared" si="0"/>
        <v>-</v>
      </c>
    </row>
    <row r="104" spans="1:9" ht="17.25" customHeight="1">
      <c r="A104" s="56">
        <v>100</v>
      </c>
      <c r="B104" s="57"/>
      <c r="C104" s="57"/>
      <c r="D104" s="57"/>
      <c r="E104" s="57"/>
      <c r="F104" s="61"/>
      <c r="G104" s="61"/>
      <c r="I104" s="48" t="str">
        <f t="shared" si="0"/>
        <v>-</v>
      </c>
    </row>
    <row r="105" spans="1:9" ht="17.25" customHeight="1">
      <c r="A105" s="56">
        <v>101</v>
      </c>
      <c r="B105" s="57"/>
      <c r="C105" s="57"/>
      <c r="D105" s="57"/>
      <c r="E105" s="57"/>
      <c r="F105" s="61"/>
      <c r="G105" s="61"/>
      <c r="I105" s="48" t="str">
        <f t="shared" si="0"/>
        <v>-</v>
      </c>
    </row>
    <row r="106" spans="1:9" ht="17.25" customHeight="1">
      <c r="A106" s="56">
        <v>102</v>
      </c>
      <c r="B106" s="57"/>
      <c r="C106" s="57"/>
      <c r="D106" s="57"/>
      <c r="E106" s="57"/>
      <c r="F106" s="61"/>
      <c r="G106" s="61"/>
      <c r="I106" s="48" t="str">
        <f t="shared" si="0"/>
        <v>-</v>
      </c>
    </row>
    <row r="107" spans="1:9" ht="17.25" customHeight="1">
      <c r="A107" s="56">
        <v>103</v>
      </c>
      <c r="B107" s="57"/>
      <c r="C107" s="57"/>
      <c r="D107" s="57"/>
      <c r="E107" s="57"/>
      <c r="F107" s="61"/>
      <c r="G107" s="62"/>
      <c r="I107" s="48" t="str">
        <f t="shared" si="0"/>
        <v>-</v>
      </c>
    </row>
    <row r="108" spans="1:9" ht="17.25" customHeight="1">
      <c r="A108" s="56">
        <v>104</v>
      </c>
      <c r="B108" s="57"/>
      <c r="C108" s="57"/>
      <c r="D108" s="57"/>
      <c r="E108" s="57"/>
      <c r="F108" s="61"/>
      <c r="G108" s="62"/>
      <c r="I108" s="48" t="str">
        <f t="shared" si="0"/>
        <v>-</v>
      </c>
    </row>
    <row r="109" spans="1:9" ht="17.25" customHeight="1">
      <c r="A109" s="56">
        <v>105</v>
      </c>
      <c r="B109" s="57"/>
      <c r="C109" s="57"/>
      <c r="D109" s="57"/>
      <c r="E109" s="57"/>
      <c r="F109" s="61"/>
      <c r="G109" s="61"/>
      <c r="I109" s="48" t="str">
        <f t="shared" si="0"/>
        <v>-</v>
      </c>
    </row>
    <row r="110" spans="1:9" ht="17.25" customHeight="1">
      <c r="A110" s="56">
        <v>106</v>
      </c>
      <c r="B110" s="57"/>
      <c r="C110" s="57"/>
      <c r="D110" s="57"/>
      <c r="E110" s="57"/>
      <c r="F110" s="61"/>
      <c r="G110" s="61"/>
      <c r="I110" s="48" t="str">
        <f t="shared" si="0"/>
        <v>-</v>
      </c>
    </row>
    <row r="111" spans="1:9" ht="17.25" customHeight="1">
      <c r="A111" s="56">
        <v>107</v>
      </c>
      <c r="B111" s="57"/>
      <c r="C111" s="57"/>
      <c r="D111" s="57"/>
      <c r="E111" s="57"/>
      <c r="F111" s="61"/>
      <c r="G111" s="61"/>
      <c r="I111" s="48" t="str">
        <f t="shared" si="0"/>
        <v>-</v>
      </c>
    </row>
    <row r="112" spans="1:9" ht="17.25" customHeight="1">
      <c r="A112" s="56">
        <v>108</v>
      </c>
      <c r="B112" s="57"/>
      <c r="C112" s="57"/>
      <c r="D112" s="57"/>
      <c r="E112" s="57"/>
      <c r="F112" s="61"/>
      <c r="G112" s="61"/>
      <c r="I112" s="63" t="str">
        <f t="shared" si="0"/>
        <v>-</v>
      </c>
    </row>
    <row r="113" spans="1:9" ht="17.25" customHeight="1">
      <c r="A113" s="56">
        <v>109</v>
      </c>
      <c r="B113" s="57"/>
      <c r="C113" s="57"/>
      <c r="D113" s="57"/>
      <c r="E113" s="57"/>
      <c r="F113" s="61"/>
      <c r="G113" s="62"/>
      <c r="I113" s="63" t="str">
        <f t="shared" si="0"/>
        <v>-</v>
      </c>
    </row>
    <row r="114" spans="1:9" ht="17.25" customHeight="1">
      <c r="A114" s="56">
        <v>110</v>
      </c>
      <c r="B114" s="57"/>
      <c r="C114" s="57"/>
      <c r="D114" s="57"/>
      <c r="E114" s="57"/>
      <c r="F114" s="61"/>
      <c r="G114" s="62"/>
      <c r="I114" s="63" t="str">
        <f t="shared" si="0"/>
        <v>-</v>
      </c>
    </row>
    <row r="115" spans="1:9" ht="17.25" customHeight="1">
      <c r="A115" s="56">
        <v>111</v>
      </c>
      <c r="B115" s="57"/>
      <c r="C115" s="57"/>
      <c r="D115" s="57"/>
      <c r="E115" s="57"/>
      <c r="F115" s="61"/>
      <c r="G115" s="62"/>
      <c r="I115" s="63" t="str">
        <f t="shared" si="0"/>
        <v>-</v>
      </c>
    </row>
    <row r="116" spans="1:9" ht="17.25" customHeight="1">
      <c r="A116" s="56">
        <v>112</v>
      </c>
      <c r="B116" s="57"/>
      <c r="C116" s="57"/>
      <c r="D116" s="57"/>
      <c r="E116" s="57"/>
      <c r="F116" s="61"/>
      <c r="G116" s="61"/>
      <c r="I116" s="63" t="str">
        <f t="shared" si="0"/>
        <v>-</v>
      </c>
    </row>
    <row r="117" spans="1:9" ht="17.25" customHeight="1">
      <c r="A117" s="56">
        <v>113</v>
      </c>
      <c r="B117" s="57"/>
      <c r="C117" s="57"/>
      <c r="D117" s="57"/>
      <c r="E117" s="57"/>
      <c r="F117" s="61"/>
      <c r="G117" s="61"/>
      <c r="I117" s="63" t="str">
        <f t="shared" si="0"/>
        <v>-</v>
      </c>
    </row>
    <row r="118" spans="1:9" ht="17.25" customHeight="1">
      <c r="A118" s="56">
        <v>114</v>
      </c>
      <c r="B118" s="57"/>
      <c r="C118" s="57"/>
      <c r="D118" s="57"/>
      <c r="E118" s="57"/>
      <c r="F118" s="61"/>
      <c r="G118" s="61"/>
      <c r="I118" s="63" t="str">
        <f t="shared" si="0"/>
        <v>-</v>
      </c>
    </row>
    <row r="119" spans="1:9" ht="17.25" customHeight="1">
      <c r="A119" s="56">
        <v>115</v>
      </c>
      <c r="B119" s="57"/>
      <c r="C119" s="57"/>
      <c r="D119" s="57"/>
      <c r="E119" s="57"/>
      <c r="F119" s="61"/>
      <c r="G119" s="61"/>
      <c r="I119" s="63" t="str">
        <f t="shared" si="0"/>
        <v>-</v>
      </c>
    </row>
    <row r="120" spans="1:9" ht="17.25" customHeight="1">
      <c r="A120" s="56">
        <v>116</v>
      </c>
      <c r="B120" s="57"/>
      <c r="C120" s="57"/>
      <c r="D120" s="57"/>
      <c r="E120" s="57"/>
      <c r="F120" s="61"/>
      <c r="G120" s="62"/>
      <c r="I120" s="63" t="str">
        <f t="shared" si="0"/>
        <v>-</v>
      </c>
    </row>
    <row r="121" spans="1:9" ht="17.25" customHeight="1">
      <c r="A121" s="56">
        <v>117</v>
      </c>
      <c r="B121" s="57"/>
      <c r="C121" s="57"/>
      <c r="D121" s="57"/>
      <c r="E121" s="57"/>
      <c r="F121" s="61"/>
      <c r="G121" s="62"/>
      <c r="I121" s="63" t="str">
        <f t="shared" si="0"/>
        <v>-</v>
      </c>
    </row>
    <row r="122" spans="1:9" ht="17.25" customHeight="1">
      <c r="A122" s="56">
        <v>118</v>
      </c>
      <c r="B122" s="57"/>
      <c r="C122" s="58"/>
      <c r="D122" s="57"/>
      <c r="E122" s="57"/>
      <c r="F122" s="61"/>
      <c r="G122" s="61"/>
      <c r="I122" s="63" t="str">
        <f t="shared" si="0"/>
        <v>-</v>
      </c>
    </row>
    <row r="123" spans="1:9" ht="17.25" customHeight="1">
      <c r="A123" s="56">
        <v>119</v>
      </c>
      <c r="B123" s="57"/>
      <c r="C123" s="58"/>
      <c r="D123" s="57"/>
      <c r="E123" s="57"/>
      <c r="F123" s="61"/>
      <c r="G123" s="62"/>
      <c r="I123" s="63" t="str">
        <f t="shared" si="0"/>
        <v>-</v>
      </c>
    </row>
    <row r="124" spans="1:9" ht="17.25" customHeight="1">
      <c r="A124" s="56">
        <v>120</v>
      </c>
      <c r="B124" s="57"/>
      <c r="C124" s="58"/>
      <c r="D124" s="58"/>
      <c r="E124" s="57"/>
      <c r="F124" s="61"/>
      <c r="G124" s="62"/>
      <c r="I124" s="63" t="str">
        <f t="shared" si="0"/>
        <v>-</v>
      </c>
    </row>
    <row r="125" spans="1:9" ht="17.25" customHeight="1">
      <c r="A125" s="56">
        <v>121</v>
      </c>
      <c r="B125" s="57"/>
      <c r="C125" s="57"/>
      <c r="D125" s="58"/>
      <c r="E125" s="57"/>
      <c r="F125" s="61"/>
      <c r="G125" s="61"/>
      <c r="I125" s="63" t="str">
        <f t="shared" si="0"/>
        <v>-</v>
      </c>
    </row>
    <row r="126" spans="1:9" ht="17.25" customHeight="1">
      <c r="A126" s="56">
        <v>122</v>
      </c>
      <c r="B126" s="57"/>
      <c r="C126" s="57"/>
      <c r="D126" s="58"/>
      <c r="E126" s="57"/>
      <c r="F126" s="61"/>
      <c r="G126" s="61"/>
      <c r="I126" s="63" t="str">
        <f t="shared" si="0"/>
        <v>-</v>
      </c>
    </row>
    <row r="127" spans="1:9" ht="17.25" customHeight="1">
      <c r="A127" s="56">
        <v>123</v>
      </c>
      <c r="B127" s="57"/>
      <c r="C127" s="57"/>
      <c r="D127" s="57"/>
      <c r="E127" s="57"/>
      <c r="F127" s="61"/>
      <c r="G127" s="61"/>
      <c r="I127" s="63" t="str">
        <f t="shared" si="0"/>
        <v>-</v>
      </c>
    </row>
    <row r="128" spans="1:9" ht="17.25" customHeight="1">
      <c r="A128" s="56">
        <v>124</v>
      </c>
      <c r="B128" s="57"/>
      <c r="C128" s="57"/>
      <c r="D128" s="57"/>
      <c r="E128" s="57"/>
      <c r="F128" s="61"/>
      <c r="G128" s="61"/>
      <c r="I128" s="63" t="str">
        <f t="shared" si="0"/>
        <v>-</v>
      </c>
    </row>
    <row r="129" spans="1:9" ht="17.25" customHeight="1">
      <c r="A129" s="56">
        <v>125</v>
      </c>
      <c r="B129" s="57"/>
      <c r="C129" s="57"/>
      <c r="D129" s="57"/>
      <c r="E129" s="57"/>
      <c r="F129" s="62"/>
      <c r="G129" s="62"/>
      <c r="I129" s="63" t="str">
        <f t="shared" si="0"/>
        <v>-</v>
      </c>
    </row>
    <row r="130" spans="1:9" ht="17.25" customHeight="1">
      <c r="A130" s="56">
        <v>126</v>
      </c>
      <c r="B130" s="57"/>
      <c r="C130" s="57"/>
      <c r="D130" s="57"/>
      <c r="E130" s="57"/>
      <c r="F130" s="62"/>
      <c r="G130" s="62"/>
      <c r="I130" s="63" t="str">
        <f t="shared" si="0"/>
        <v>-</v>
      </c>
    </row>
    <row r="131" spans="1:9" ht="17.25" customHeight="1">
      <c r="A131" s="56">
        <v>127</v>
      </c>
      <c r="B131" s="57"/>
      <c r="C131" s="57"/>
      <c r="D131" s="57"/>
      <c r="E131" s="57"/>
      <c r="F131" s="62"/>
      <c r="G131" s="61"/>
      <c r="I131" s="63" t="str">
        <f t="shared" si="0"/>
        <v>-</v>
      </c>
    </row>
    <row r="132" spans="1:9" ht="17.25" customHeight="1">
      <c r="A132" s="56">
        <v>128</v>
      </c>
      <c r="B132" s="57"/>
      <c r="C132" s="57"/>
      <c r="D132" s="57"/>
      <c r="E132" s="58"/>
      <c r="F132" s="61"/>
      <c r="G132" s="61"/>
      <c r="I132" s="63" t="str">
        <f t="shared" si="0"/>
        <v>-</v>
      </c>
    </row>
    <row r="133" spans="1:9" ht="17.25" customHeight="1">
      <c r="A133" s="56">
        <v>129</v>
      </c>
      <c r="B133" s="57"/>
      <c r="C133" s="57"/>
      <c r="D133" s="57"/>
      <c r="E133" s="58"/>
      <c r="F133" s="61"/>
      <c r="G133" s="62"/>
      <c r="I133" s="63" t="str">
        <f aca="true" t="shared" si="1" ref="I133:I196">CONCATENATE(F133,"-",G133)</f>
        <v>-</v>
      </c>
    </row>
    <row r="134" spans="1:9" ht="17.25" customHeight="1">
      <c r="A134" s="56">
        <v>130</v>
      </c>
      <c r="B134" s="57"/>
      <c r="C134" s="57"/>
      <c r="D134" s="57"/>
      <c r="E134" s="58"/>
      <c r="F134" s="61"/>
      <c r="G134" s="62"/>
      <c r="I134" s="63" t="str">
        <f t="shared" si="1"/>
        <v>-</v>
      </c>
    </row>
    <row r="135" spans="1:9" ht="17.25" customHeight="1">
      <c r="A135" s="56">
        <v>131</v>
      </c>
      <c r="B135" s="57"/>
      <c r="C135" s="57"/>
      <c r="D135" s="57"/>
      <c r="E135" s="57"/>
      <c r="F135" s="61"/>
      <c r="G135" s="62"/>
      <c r="I135" s="63" t="str">
        <f t="shared" si="1"/>
        <v>-</v>
      </c>
    </row>
    <row r="136" spans="1:9" ht="17.25" customHeight="1">
      <c r="A136" s="56">
        <v>132</v>
      </c>
      <c r="B136" s="57"/>
      <c r="C136" s="57"/>
      <c r="D136" s="57"/>
      <c r="E136" s="57"/>
      <c r="F136" s="61"/>
      <c r="G136" s="61"/>
      <c r="I136" s="63" t="str">
        <f t="shared" si="1"/>
        <v>-</v>
      </c>
    </row>
    <row r="137" spans="1:9" ht="17.25" customHeight="1">
      <c r="A137" s="56">
        <v>133</v>
      </c>
      <c r="B137" s="57"/>
      <c r="C137" s="57"/>
      <c r="D137" s="57"/>
      <c r="E137" s="57"/>
      <c r="F137" s="61"/>
      <c r="G137" s="61"/>
      <c r="I137" s="63" t="str">
        <f t="shared" si="1"/>
        <v>-</v>
      </c>
    </row>
    <row r="138" spans="1:9" ht="17.25" customHeight="1">
      <c r="A138" s="56">
        <v>134</v>
      </c>
      <c r="B138" s="57"/>
      <c r="C138" s="57"/>
      <c r="D138" s="57"/>
      <c r="E138" s="57"/>
      <c r="F138" s="61"/>
      <c r="G138" s="61"/>
      <c r="I138" s="63" t="str">
        <f t="shared" si="1"/>
        <v>-</v>
      </c>
    </row>
    <row r="139" spans="1:9" ht="17.25" customHeight="1">
      <c r="A139" s="56">
        <v>135</v>
      </c>
      <c r="B139" s="57"/>
      <c r="C139" s="57"/>
      <c r="D139" s="57"/>
      <c r="E139" s="57"/>
      <c r="F139" s="61"/>
      <c r="G139" s="61"/>
      <c r="I139" s="63" t="str">
        <f t="shared" si="1"/>
        <v>-</v>
      </c>
    </row>
    <row r="140" spans="1:9" ht="17.25" customHeight="1">
      <c r="A140" s="56">
        <v>136</v>
      </c>
      <c r="B140" s="57"/>
      <c r="C140" s="57"/>
      <c r="D140" s="57"/>
      <c r="E140" s="57"/>
      <c r="F140" s="61"/>
      <c r="G140" s="62"/>
      <c r="I140" s="63" t="str">
        <f t="shared" si="1"/>
        <v>-</v>
      </c>
    </row>
    <row r="141" spans="1:9" ht="17.25" customHeight="1">
      <c r="A141" s="56">
        <v>137</v>
      </c>
      <c r="B141" s="57"/>
      <c r="C141" s="57"/>
      <c r="D141" s="57"/>
      <c r="E141" s="57"/>
      <c r="F141" s="61"/>
      <c r="G141" s="62"/>
      <c r="I141" s="63" t="str">
        <f t="shared" si="1"/>
        <v>-</v>
      </c>
    </row>
    <row r="142" spans="1:9" ht="17.25" customHeight="1">
      <c r="A142" s="56">
        <v>138</v>
      </c>
      <c r="B142" s="57"/>
      <c r="C142" s="57"/>
      <c r="D142" s="57"/>
      <c r="E142" s="57"/>
      <c r="F142" s="61"/>
      <c r="G142" s="61"/>
      <c r="I142" s="63" t="str">
        <f t="shared" si="1"/>
        <v>-</v>
      </c>
    </row>
    <row r="143" spans="1:9" ht="17.25" customHeight="1">
      <c r="A143" s="56">
        <v>139</v>
      </c>
      <c r="B143" s="57"/>
      <c r="C143" s="57"/>
      <c r="D143" s="57"/>
      <c r="E143" s="57"/>
      <c r="F143" s="61"/>
      <c r="G143" s="61"/>
      <c r="I143" s="63" t="str">
        <f t="shared" si="1"/>
        <v>-</v>
      </c>
    </row>
    <row r="144" spans="1:9" ht="17.25" customHeight="1">
      <c r="A144" s="56">
        <v>140</v>
      </c>
      <c r="B144" s="57"/>
      <c r="C144" s="57"/>
      <c r="D144" s="57"/>
      <c r="E144" s="57"/>
      <c r="F144" s="61"/>
      <c r="G144" s="61"/>
      <c r="I144" s="63" t="str">
        <f t="shared" si="1"/>
        <v>-</v>
      </c>
    </row>
    <row r="145" spans="1:9" ht="17.25" customHeight="1">
      <c r="A145" s="56">
        <v>141</v>
      </c>
      <c r="B145" s="57"/>
      <c r="C145" s="57"/>
      <c r="D145" s="57"/>
      <c r="E145" s="57"/>
      <c r="F145" s="61"/>
      <c r="G145" s="61"/>
      <c r="I145" s="63" t="str">
        <f t="shared" si="1"/>
        <v>-</v>
      </c>
    </row>
    <row r="146" spans="1:9" ht="17.25" customHeight="1">
      <c r="A146" s="56">
        <v>142</v>
      </c>
      <c r="B146" s="57"/>
      <c r="C146" s="57"/>
      <c r="D146" s="57"/>
      <c r="E146" s="57"/>
      <c r="F146" s="61"/>
      <c r="G146" s="62"/>
      <c r="I146" s="63" t="str">
        <f t="shared" si="1"/>
        <v>-</v>
      </c>
    </row>
    <row r="147" spans="1:9" ht="17.25" customHeight="1">
      <c r="A147" s="56">
        <v>143</v>
      </c>
      <c r="B147" s="57"/>
      <c r="C147" s="57"/>
      <c r="D147" s="57"/>
      <c r="E147" s="57"/>
      <c r="F147" s="61"/>
      <c r="G147" s="62"/>
      <c r="I147" s="63" t="str">
        <f t="shared" si="1"/>
        <v>-</v>
      </c>
    </row>
    <row r="148" spans="1:9" ht="17.25" customHeight="1">
      <c r="A148" s="56">
        <v>144</v>
      </c>
      <c r="B148" s="57"/>
      <c r="C148" s="57"/>
      <c r="D148" s="57"/>
      <c r="E148" s="57"/>
      <c r="F148" s="61"/>
      <c r="G148" s="61"/>
      <c r="I148" s="63" t="str">
        <f t="shared" si="1"/>
        <v>-</v>
      </c>
    </row>
    <row r="149" spans="1:9" ht="17.25" customHeight="1">
      <c r="A149" s="56">
        <v>145</v>
      </c>
      <c r="B149" s="57"/>
      <c r="C149" s="57"/>
      <c r="D149" s="57"/>
      <c r="E149" s="57"/>
      <c r="F149" s="61"/>
      <c r="G149" s="61"/>
      <c r="I149" s="63" t="str">
        <f t="shared" si="1"/>
        <v>-</v>
      </c>
    </row>
    <row r="150" spans="1:9" ht="17.25" customHeight="1">
      <c r="A150" s="56">
        <v>146</v>
      </c>
      <c r="B150" s="57"/>
      <c r="C150" s="57"/>
      <c r="D150" s="57"/>
      <c r="E150" s="57"/>
      <c r="F150" s="61"/>
      <c r="G150" s="61"/>
      <c r="I150" s="63" t="str">
        <f t="shared" si="1"/>
        <v>-</v>
      </c>
    </row>
    <row r="151" spans="1:9" ht="17.25" customHeight="1">
      <c r="A151" s="56">
        <v>147</v>
      </c>
      <c r="B151" s="57"/>
      <c r="C151" s="57"/>
      <c r="D151" s="57"/>
      <c r="E151" s="57"/>
      <c r="F151" s="61"/>
      <c r="G151" s="61"/>
      <c r="I151" s="63" t="str">
        <f t="shared" si="1"/>
        <v>-</v>
      </c>
    </row>
    <row r="152" spans="1:9" ht="17.25" customHeight="1">
      <c r="A152" s="56">
        <v>148</v>
      </c>
      <c r="B152" s="57"/>
      <c r="C152" s="57"/>
      <c r="D152" s="57"/>
      <c r="E152" s="57"/>
      <c r="F152" s="61"/>
      <c r="G152" s="62"/>
      <c r="I152" s="63" t="str">
        <f t="shared" si="1"/>
        <v>-</v>
      </c>
    </row>
    <row r="153" spans="1:9" ht="17.25" customHeight="1">
      <c r="A153" s="56">
        <v>149</v>
      </c>
      <c r="B153" s="57"/>
      <c r="C153" s="57"/>
      <c r="D153" s="57"/>
      <c r="E153" s="57"/>
      <c r="F153" s="61"/>
      <c r="G153" s="62"/>
      <c r="I153" s="63" t="str">
        <f t="shared" si="1"/>
        <v>-</v>
      </c>
    </row>
    <row r="154" spans="1:9" ht="17.25" customHeight="1">
      <c r="A154" s="56">
        <v>150</v>
      </c>
      <c r="B154" s="57"/>
      <c r="C154" s="57"/>
      <c r="D154" s="57"/>
      <c r="E154" s="57"/>
      <c r="F154" s="61"/>
      <c r="G154" s="61"/>
      <c r="I154" s="63" t="str">
        <f t="shared" si="1"/>
        <v>-</v>
      </c>
    </row>
    <row r="155" spans="1:9" ht="17.25" customHeight="1">
      <c r="A155" s="56">
        <v>151</v>
      </c>
      <c r="B155" s="57"/>
      <c r="C155" s="57"/>
      <c r="D155" s="57"/>
      <c r="E155" s="57"/>
      <c r="F155" s="61"/>
      <c r="G155" s="61"/>
      <c r="I155" s="63" t="str">
        <f t="shared" si="1"/>
        <v>-</v>
      </c>
    </row>
    <row r="156" spans="1:9" ht="17.25" customHeight="1">
      <c r="A156" s="56">
        <v>152</v>
      </c>
      <c r="B156" s="57"/>
      <c r="C156" s="57"/>
      <c r="D156" s="57"/>
      <c r="E156" s="57"/>
      <c r="F156" s="61"/>
      <c r="G156" s="61"/>
      <c r="I156" s="63" t="str">
        <f t="shared" si="1"/>
        <v>-</v>
      </c>
    </row>
    <row r="157" spans="1:9" ht="17.25" customHeight="1">
      <c r="A157" s="56">
        <v>153</v>
      </c>
      <c r="B157" s="57"/>
      <c r="C157" s="57"/>
      <c r="D157" s="57"/>
      <c r="E157" s="57"/>
      <c r="F157" s="61"/>
      <c r="G157" s="61"/>
      <c r="I157" s="63" t="str">
        <f t="shared" si="1"/>
        <v>-</v>
      </c>
    </row>
    <row r="158" spans="1:9" ht="17.25" customHeight="1">
      <c r="A158" s="56">
        <v>154</v>
      </c>
      <c r="B158" s="57"/>
      <c r="C158" s="57"/>
      <c r="D158" s="57"/>
      <c r="E158" s="57"/>
      <c r="F158" s="61"/>
      <c r="G158" s="62"/>
      <c r="I158" s="63" t="str">
        <f t="shared" si="1"/>
        <v>-</v>
      </c>
    </row>
    <row r="159" spans="1:9" ht="17.25" customHeight="1">
      <c r="A159" s="56">
        <v>155</v>
      </c>
      <c r="B159" s="57"/>
      <c r="C159" s="57"/>
      <c r="D159" s="57"/>
      <c r="E159" s="57"/>
      <c r="F159" s="61"/>
      <c r="G159" s="62"/>
      <c r="I159" s="63" t="str">
        <f t="shared" si="1"/>
        <v>-</v>
      </c>
    </row>
    <row r="160" spans="1:9" ht="17.25" customHeight="1">
      <c r="A160" s="56">
        <v>156</v>
      </c>
      <c r="B160" s="57"/>
      <c r="C160" s="57"/>
      <c r="D160" s="57"/>
      <c r="E160" s="57"/>
      <c r="F160" s="61"/>
      <c r="G160" s="62"/>
      <c r="I160" s="63" t="str">
        <f t="shared" si="1"/>
        <v>-</v>
      </c>
    </row>
    <row r="161" spans="1:9" ht="17.25" customHeight="1">
      <c r="A161" s="56">
        <v>157</v>
      </c>
      <c r="B161" s="57"/>
      <c r="C161" s="57"/>
      <c r="D161" s="57"/>
      <c r="E161" s="57"/>
      <c r="F161" s="61"/>
      <c r="G161" s="61"/>
      <c r="I161" s="63" t="str">
        <f t="shared" si="1"/>
        <v>-</v>
      </c>
    </row>
    <row r="162" spans="1:9" ht="17.25" customHeight="1">
      <c r="A162" s="56">
        <v>158</v>
      </c>
      <c r="B162" s="57"/>
      <c r="C162" s="57"/>
      <c r="D162" s="57"/>
      <c r="E162" s="57"/>
      <c r="F162" s="61"/>
      <c r="G162" s="61"/>
      <c r="I162" s="63" t="str">
        <f t="shared" si="1"/>
        <v>-</v>
      </c>
    </row>
    <row r="163" spans="1:9" ht="17.25" customHeight="1">
      <c r="A163" s="56">
        <v>159</v>
      </c>
      <c r="B163" s="57"/>
      <c r="C163" s="57"/>
      <c r="D163" s="57"/>
      <c r="E163" s="57"/>
      <c r="F163" s="61"/>
      <c r="G163" s="61"/>
      <c r="I163" s="63" t="str">
        <f t="shared" si="1"/>
        <v>-</v>
      </c>
    </row>
    <row r="164" spans="1:9" ht="17.25" customHeight="1">
      <c r="A164" s="56">
        <v>160</v>
      </c>
      <c r="B164" s="57"/>
      <c r="C164" s="57"/>
      <c r="D164" s="57"/>
      <c r="E164" s="57"/>
      <c r="F164" s="61"/>
      <c r="G164" s="61"/>
      <c r="I164" s="63" t="str">
        <f t="shared" si="1"/>
        <v>-</v>
      </c>
    </row>
    <row r="165" spans="1:9" ht="17.25" customHeight="1">
      <c r="A165" s="56">
        <v>161</v>
      </c>
      <c r="B165" s="57"/>
      <c r="C165" s="57"/>
      <c r="D165" s="57"/>
      <c r="E165" s="57"/>
      <c r="F165" s="61"/>
      <c r="G165" s="61"/>
      <c r="I165" s="63" t="str">
        <f t="shared" si="1"/>
        <v>-</v>
      </c>
    </row>
    <row r="166" spans="1:9" ht="17.25" customHeight="1">
      <c r="A166" s="56">
        <v>162</v>
      </c>
      <c r="B166" s="57"/>
      <c r="C166" s="57"/>
      <c r="D166" s="57"/>
      <c r="E166" s="57"/>
      <c r="F166" s="61"/>
      <c r="G166" s="61"/>
      <c r="I166" s="63" t="str">
        <f t="shared" si="1"/>
        <v>-</v>
      </c>
    </row>
    <row r="167" spans="1:9" ht="17.25" customHeight="1">
      <c r="A167" s="56">
        <v>163</v>
      </c>
      <c r="B167" s="57"/>
      <c r="C167" s="57"/>
      <c r="D167" s="57"/>
      <c r="E167" s="57"/>
      <c r="F167" s="61"/>
      <c r="G167" s="61"/>
      <c r="I167" s="63" t="str">
        <f t="shared" si="1"/>
        <v>-</v>
      </c>
    </row>
    <row r="168" spans="1:9" ht="17.25" customHeight="1">
      <c r="A168" s="56">
        <v>164</v>
      </c>
      <c r="B168" s="57"/>
      <c r="C168" s="57"/>
      <c r="D168" s="57"/>
      <c r="E168" s="57"/>
      <c r="F168" s="61"/>
      <c r="G168" s="61"/>
      <c r="I168" s="63" t="str">
        <f t="shared" si="1"/>
        <v>-</v>
      </c>
    </row>
    <row r="169" spans="1:9" ht="17.25" customHeight="1">
      <c r="A169" s="56">
        <v>165</v>
      </c>
      <c r="B169" s="57"/>
      <c r="C169" s="57"/>
      <c r="D169" s="57"/>
      <c r="E169" s="57"/>
      <c r="F169" s="61"/>
      <c r="G169" s="61"/>
      <c r="I169" s="63" t="str">
        <f t="shared" si="1"/>
        <v>-</v>
      </c>
    </row>
    <row r="170" spans="1:9" ht="17.25" customHeight="1">
      <c r="A170" s="56">
        <v>166</v>
      </c>
      <c r="B170" s="57"/>
      <c r="C170" s="57"/>
      <c r="D170" s="57"/>
      <c r="E170" s="57"/>
      <c r="F170" s="61"/>
      <c r="G170" s="61"/>
      <c r="I170" s="63" t="str">
        <f t="shared" si="1"/>
        <v>-</v>
      </c>
    </row>
    <row r="171" spans="1:9" ht="17.25" customHeight="1">
      <c r="A171" s="56">
        <v>167</v>
      </c>
      <c r="B171" s="57"/>
      <c r="C171" s="57"/>
      <c r="D171" s="57"/>
      <c r="E171" s="57"/>
      <c r="F171" s="61"/>
      <c r="G171" s="62"/>
      <c r="I171" s="63" t="str">
        <f t="shared" si="1"/>
        <v>-</v>
      </c>
    </row>
    <row r="172" spans="1:9" ht="17.25" customHeight="1">
      <c r="A172" s="56">
        <v>168</v>
      </c>
      <c r="B172" s="57"/>
      <c r="C172" s="57"/>
      <c r="D172" s="57"/>
      <c r="E172" s="57"/>
      <c r="F172" s="61"/>
      <c r="G172" s="62"/>
      <c r="I172" s="63" t="str">
        <f t="shared" si="1"/>
        <v>-</v>
      </c>
    </row>
    <row r="173" spans="1:9" ht="17.25" customHeight="1">
      <c r="A173" s="56">
        <v>169</v>
      </c>
      <c r="B173" s="57"/>
      <c r="C173" s="57"/>
      <c r="D173" s="57"/>
      <c r="E173" s="57"/>
      <c r="F173" s="61"/>
      <c r="G173" s="61"/>
      <c r="I173" s="63" t="str">
        <f t="shared" si="1"/>
        <v>-</v>
      </c>
    </row>
    <row r="174" spans="1:9" ht="17.25" customHeight="1">
      <c r="A174" s="56">
        <v>170</v>
      </c>
      <c r="B174" s="57"/>
      <c r="C174" s="57"/>
      <c r="D174" s="57"/>
      <c r="E174" s="57"/>
      <c r="F174" s="61"/>
      <c r="G174" s="61"/>
      <c r="I174" s="63" t="str">
        <f t="shared" si="1"/>
        <v>-</v>
      </c>
    </row>
    <row r="175" spans="1:9" ht="17.25" customHeight="1">
      <c r="A175" s="56">
        <v>171</v>
      </c>
      <c r="B175" s="57"/>
      <c r="C175" s="57"/>
      <c r="D175" s="57"/>
      <c r="E175" s="57"/>
      <c r="F175" s="61"/>
      <c r="G175" s="61"/>
      <c r="I175" s="63" t="str">
        <f t="shared" si="1"/>
        <v>-</v>
      </c>
    </row>
    <row r="176" spans="1:9" ht="17.25" customHeight="1">
      <c r="A176" s="56">
        <v>172</v>
      </c>
      <c r="B176" s="57"/>
      <c r="C176" s="57"/>
      <c r="D176" s="57"/>
      <c r="E176" s="57"/>
      <c r="F176" s="61"/>
      <c r="G176" s="61"/>
      <c r="I176" s="63" t="str">
        <f t="shared" si="1"/>
        <v>-</v>
      </c>
    </row>
    <row r="177" spans="1:9" ht="17.25" customHeight="1">
      <c r="A177" s="56">
        <v>173</v>
      </c>
      <c r="B177" s="57"/>
      <c r="C177" s="57"/>
      <c r="D177" s="57"/>
      <c r="E177" s="57"/>
      <c r="F177" s="61"/>
      <c r="G177" s="62"/>
      <c r="I177" s="63" t="str">
        <f t="shared" si="1"/>
        <v>-</v>
      </c>
    </row>
    <row r="178" spans="1:9" ht="17.25" customHeight="1">
      <c r="A178" s="56">
        <v>174</v>
      </c>
      <c r="B178" s="57"/>
      <c r="C178" s="57"/>
      <c r="D178" s="57"/>
      <c r="E178" s="57"/>
      <c r="F178" s="61"/>
      <c r="G178" s="62"/>
      <c r="I178" s="63" t="str">
        <f t="shared" si="1"/>
        <v>-</v>
      </c>
    </row>
    <row r="179" spans="1:9" ht="17.25" customHeight="1">
      <c r="A179" s="56">
        <v>175</v>
      </c>
      <c r="B179" s="57"/>
      <c r="C179" s="57"/>
      <c r="D179" s="57"/>
      <c r="E179" s="57"/>
      <c r="F179" s="61"/>
      <c r="G179" s="62"/>
      <c r="I179" s="63" t="str">
        <f t="shared" si="1"/>
        <v>-</v>
      </c>
    </row>
    <row r="180" spans="1:9" ht="17.25" customHeight="1">
      <c r="A180" s="56">
        <v>176</v>
      </c>
      <c r="B180" s="57"/>
      <c r="C180" s="58"/>
      <c r="D180" s="57"/>
      <c r="E180" s="57"/>
      <c r="F180" s="61"/>
      <c r="G180" s="61"/>
      <c r="I180" s="63" t="str">
        <f t="shared" si="1"/>
        <v>-</v>
      </c>
    </row>
    <row r="181" spans="1:9" ht="17.25" customHeight="1">
      <c r="A181" s="56">
        <v>177</v>
      </c>
      <c r="B181" s="57"/>
      <c r="C181" s="58"/>
      <c r="D181" s="58"/>
      <c r="E181" s="58"/>
      <c r="F181" s="62"/>
      <c r="G181" s="61"/>
      <c r="I181" s="63" t="str">
        <f t="shared" si="1"/>
        <v>-</v>
      </c>
    </row>
    <row r="182" spans="1:9" ht="17.25" customHeight="1">
      <c r="A182" s="56">
        <v>178</v>
      </c>
      <c r="B182" s="57"/>
      <c r="C182" s="58"/>
      <c r="D182" s="58"/>
      <c r="E182" s="58"/>
      <c r="F182" s="62"/>
      <c r="G182" s="61"/>
      <c r="I182" s="63" t="str">
        <f t="shared" si="1"/>
        <v>-</v>
      </c>
    </row>
    <row r="183" spans="1:9" ht="17.25" customHeight="1">
      <c r="A183" s="56">
        <v>179</v>
      </c>
      <c r="B183" s="57"/>
      <c r="C183" s="57"/>
      <c r="D183" s="58"/>
      <c r="E183" s="58"/>
      <c r="F183" s="62"/>
      <c r="G183" s="61"/>
      <c r="I183" s="63" t="str">
        <f t="shared" si="1"/>
        <v>-</v>
      </c>
    </row>
    <row r="184" spans="1:9" ht="17.25" customHeight="1">
      <c r="A184" s="56">
        <v>180</v>
      </c>
      <c r="B184" s="57"/>
      <c r="C184" s="57"/>
      <c r="D184" s="57"/>
      <c r="E184" s="58"/>
      <c r="F184" s="62"/>
      <c r="G184" s="62"/>
      <c r="I184" s="63" t="str">
        <f t="shared" si="1"/>
        <v>-</v>
      </c>
    </row>
    <row r="185" spans="1:9" ht="17.25" customHeight="1">
      <c r="A185" s="56">
        <v>181</v>
      </c>
      <c r="B185" s="57"/>
      <c r="C185" s="57"/>
      <c r="D185" s="57"/>
      <c r="E185" s="58"/>
      <c r="F185" s="62"/>
      <c r="G185" s="62"/>
      <c r="I185" s="63" t="str">
        <f t="shared" si="1"/>
        <v>-</v>
      </c>
    </row>
    <row r="186" spans="1:9" ht="17.25" customHeight="1">
      <c r="A186" s="56">
        <v>182</v>
      </c>
      <c r="B186" s="57"/>
      <c r="C186" s="57"/>
      <c r="D186" s="57"/>
      <c r="E186" s="58"/>
      <c r="F186" s="61"/>
      <c r="G186" s="61"/>
      <c r="I186" s="63" t="str">
        <f t="shared" si="1"/>
        <v>-</v>
      </c>
    </row>
    <row r="187" spans="1:9" ht="17.25" customHeight="1">
      <c r="A187" s="56">
        <v>183</v>
      </c>
      <c r="B187" s="57"/>
      <c r="C187" s="57"/>
      <c r="D187" s="57"/>
      <c r="E187" s="57"/>
      <c r="F187" s="61"/>
      <c r="G187" s="62"/>
      <c r="I187" s="63" t="str">
        <f t="shared" si="1"/>
        <v>-</v>
      </c>
    </row>
    <row r="188" spans="1:9" ht="17.25" customHeight="1">
      <c r="A188" s="56">
        <v>184</v>
      </c>
      <c r="B188" s="57"/>
      <c r="C188" s="57"/>
      <c r="D188" s="57"/>
      <c r="E188" s="57"/>
      <c r="F188" s="61"/>
      <c r="G188" s="62"/>
      <c r="I188" s="63" t="str">
        <f t="shared" si="1"/>
        <v>-</v>
      </c>
    </row>
    <row r="189" spans="1:9" ht="17.25" customHeight="1">
      <c r="A189" s="56">
        <v>185</v>
      </c>
      <c r="B189" s="57"/>
      <c r="C189" s="57"/>
      <c r="D189" s="57"/>
      <c r="E189" s="57"/>
      <c r="F189" s="61"/>
      <c r="G189" s="61"/>
      <c r="I189" s="63" t="str">
        <f t="shared" si="1"/>
        <v>-</v>
      </c>
    </row>
    <row r="190" spans="1:9" ht="17.25" customHeight="1">
      <c r="A190" s="56">
        <v>186</v>
      </c>
      <c r="B190" s="57"/>
      <c r="C190" s="57"/>
      <c r="D190" s="57"/>
      <c r="E190" s="57"/>
      <c r="F190" s="61"/>
      <c r="G190" s="61"/>
      <c r="I190" s="63" t="str">
        <f t="shared" si="1"/>
        <v>-</v>
      </c>
    </row>
    <row r="191" spans="1:9" ht="17.25" customHeight="1">
      <c r="A191" s="56">
        <v>187</v>
      </c>
      <c r="B191" s="57"/>
      <c r="C191" s="57"/>
      <c r="D191" s="57"/>
      <c r="E191" s="57"/>
      <c r="F191" s="61"/>
      <c r="G191" s="61"/>
      <c r="I191" s="63" t="str">
        <f t="shared" si="1"/>
        <v>-</v>
      </c>
    </row>
    <row r="192" spans="1:9" ht="17.25" customHeight="1">
      <c r="A192" s="56">
        <v>188</v>
      </c>
      <c r="B192" s="57"/>
      <c r="C192" s="57"/>
      <c r="D192" s="57"/>
      <c r="E192" s="57"/>
      <c r="F192" s="61"/>
      <c r="G192" s="61"/>
      <c r="I192" s="63" t="str">
        <f t="shared" si="1"/>
        <v>-</v>
      </c>
    </row>
    <row r="193" spans="1:9" ht="17.25" customHeight="1">
      <c r="A193" s="56">
        <v>189</v>
      </c>
      <c r="B193" s="57"/>
      <c r="C193" s="57"/>
      <c r="D193" s="57"/>
      <c r="E193" s="57"/>
      <c r="F193" s="61"/>
      <c r="G193" s="62"/>
      <c r="I193" s="63" t="str">
        <f t="shared" si="1"/>
        <v>-</v>
      </c>
    </row>
    <row r="194" spans="1:9" ht="17.25" customHeight="1">
      <c r="A194" s="56">
        <v>190</v>
      </c>
      <c r="B194" s="57"/>
      <c r="C194" s="57"/>
      <c r="D194" s="57"/>
      <c r="E194" s="57"/>
      <c r="F194" s="61"/>
      <c r="G194" s="62"/>
      <c r="I194" s="63" t="str">
        <f t="shared" si="1"/>
        <v>-</v>
      </c>
    </row>
    <row r="195" spans="1:9" ht="17.25" customHeight="1">
      <c r="A195" s="56">
        <v>191</v>
      </c>
      <c r="B195" s="57"/>
      <c r="C195" s="57"/>
      <c r="D195" s="57"/>
      <c r="E195" s="57"/>
      <c r="F195" s="61"/>
      <c r="G195" s="61"/>
      <c r="I195" s="63" t="str">
        <f t="shared" si="1"/>
        <v>-</v>
      </c>
    </row>
    <row r="196" spans="1:9" ht="17.25" customHeight="1">
      <c r="A196" s="56">
        <v>192</v>
      </c>
      <c r="B196" s="57"/>
      <c r="C196" s="57"/>
      <c r="D196" s="57"/>
      <c r="E196" s="57"/>
      <c r="F196" s="61"/>
      <c r="G196" s="61"/>
      <c r="I196" s="63" t="str">
        <f t="shared" si="1"/>
        <v>-</v>
      </c>
    </row>
    <row r="197" spans="1:9" ht="17.25" customHeight="1">
      <c r="A197" s="56">
        <v>193</v>
      </c>
      <c r="B197" s="57"/>
      <c r="C197" s="57"/>
      <c r="D197" s="57"/>
      <c r="E197" s="57"/>
      <c r="F197" s="61"/>
      <c r="G197" s="62"/>
      <c r="I197" s="63" t="str">
        <f aca="true" t="shared" si="2" ref="I197:I260">CONCATENATE(F197,"-",G197)</f>
        <v>-</v>
      </c>
    </row>
    <row r="198" spans="1:9" ht="17.25" customHeight="1">
      <c r="A198" s="56">
        <v>194</v>
      </c>
      <c r="B198" s="57"/>
      <c r="C198" s="57"/>
      <c r="D198" s="57"/>
      <c r="E198" s="57"/>
      <c r="F198" s="61"/>
      <c r="G198" s="62"/>
      <c r="I198" s="63" t="str">
        <f t="shared" si="2"/>
        <v>-</v>
      </c>
    </row>
    <row r="199" spans="1:9" ht="17.25" customHeight="1">
      <c r="A199" s="56">
        <v>195</v>
      </c>
      <c r="B199" s="57"/>
      <c r="C199" s="57"/>
      <c r="D199" s="57"/>
      <c r="E199" s="57"/>
      <c r="F199" s="61"/>
      <c r="G199" s="62"/>
      <c r="I199" s="63" t="str">
        <f t="shared" si="2"/>
        <v>-</v>
      </c>
    </row>
    <row r="200" spans="1:9" ht="17.25" customHeight="1">
      <c r="A200" s="56">
        <v>196</v>
      </c>
      <c r="B200" s="57"/>
      <c r="C200" s="57"/>
      <c r="D200" s="57"/>
      <c r="E200" s="57"/>
      <c r="F200" s="61"/>
      <c r="G200" s="61"/>
      <c r="I200" s="63" t="str">
        <f t="shared" si="2"/>
        <v>-</v>
      </c>
    </row>
    <row r="201" spans="1:9" ht="17.25" customHeight="1">
      <c r="A201" s="56">
        <v>197</v>
      </c>
      <c r="B201" s="57"/>
      <c r="C201" s="57"/>
      <c r="D201" s="57"/>
      <c r="E201" s="57"/>
      <c r="F201" s="61"/>
      <c r="G201" s="61"/>
      <c r="I201" s="63" t="str">
        <f t="shared" si="2"/>
        <v>-</v>
      </c>
    </row>
    <row r="202" spans="1:9" ht="17.25" customHeight="1">
      <c r="A202" s="56">
        <v>198</v>
      </c>
      <c r="B202" s="57"/>
      <c r="C202" s="57"/>
      <c r="D202" s="57"/>
      <c r="E202" s="57"/>
      <c r="F202" s="61"/>
      <c r="G202" s="61"/>
      <c r="I202" s="63" t="str">
        <f t="shared" si="2"/>
        <v>-</v>
      </c>
    </row>
    <row r="203" spans="1:9" ht="17.25" customHeight="1">
      <c r="A203" s="56">
        <v>199</v>
      </c>
      <c r="B203" s="57"/>
      <c r="C203" s="57"/>
      <c r="D203" s="57"/>
      <c r="E203" s="57"/>
      <c r="F203" s="61"/>
      <c r="G203" s="61"/>
      <c r="I203" s="63" t="str">
        <f t="shared" si="2"/>
        <v>-</v>
      </c>
    </row>
    <row r="204" spans="1:9" ht="17.25" customHeight="1">
      <c r="A204" s="56">
        <v>200</v>
      </c>
      <c r="B204" s="57"/>
      <c r="C204" s="57"/>
      <c r="D204" s="57"/>
      <c r="E204" s="57"/>
      <c r="F204" s="61"/>
      <c r="G204" s="62"/>
      <c r="I204" s="63" t="str">
        <f t="shared" si="2"/>
        <v>-</v>
      </c>
    </row>
    <row r="205" spans="1:9" ht="17.25" customHeight="1">
      <c r="A205" s="56">
        <v>201</v>
      </c>
      <c r="B205" s="57"/>
      <c r="C205" s="57"/>
      <c r="D205" s="57"/>
      <c r="E205" s="57"/>
      <c r="F205" s="61"/>
      <c r="G205" s="62"/>
      <c r="I205" s="63" t="str">
        <f t="shared" si="2"/>
        <v>-</v>
      </c>
    </row>
    <row r="206" spans="1:9" ht="17.25" customHeight="1">
      <c r="A206" s="56">
        <v>202</v>
      </c>
      <c r="B206" s="57"/>
      <c r="C206" s="57"/>
      <c r="D206" s="57"/>
      <c r="E206" s="57"/>
      <c r="F206" s="61"/>
      <c r="G206" s="61"/>
      <c r="I206" s="63" t="str">
        <f t="shared" si="2"/>
        <v>-</v>
      </c>
    </row>
    <row r="207" spans="1:9" ht="17.25" customHeight="1">
      <c r="A207" s="56">
        <v>203</v>
      </c>
      <c r="B207" s="57"/>
      <c r="C207" s="57"/>
      <c r="D207" s="57"/>
      <c r="E207" s="57"/>
      <c r="F207" s="61"/>
      <c r="G207" s="61"/>
      <c r="I207" s="63" t="str">
        <f t="shared" si="2"/>
        <v>-</v>
      </c>
    </row>
    <row r="208" spans="1:9" ht="17.25" customHeight="1">
      <c r="A208" s="56">
        <v>204</v>
      </c>
      <c r="B208" s="57"/>
      <c r="C208" s="57"/>
      <c r="D208" s="57"/>
      <c r="E208" s="57"/>
      <c r="F208" s="61"/>
      <c r="G208" s="61"/>
      <c r="I208" s="63" t="str">
        <f t="shared" si="2"/>
        <v>-</v>
      </c>
    </row>
    <row r="209" spans="1:9" ht="17.25" customHeight="1">
      <c r="A209" s="56">
        <v>205</v>
      </c>
      <c r="B209" s="57"/>
      <c r="C209" s="57"/>
      <c r="D209" s="57"/>
      <c r="E209" s="57"/>
      <c r="F209" s="61"/>
      <c r="G209" s="61"/>
      <c r="I209" s="63" t="str">
        <f t="shared" si="2"/>
        <v>-</v>
      </c>
    </row>
    <row r="210" spans="1:9" ht="17.25" customHeight="1">
      <c r="A210" s="56">
        <v>206</v>
      </c>
      <c r="B210" s="57"/>
      <c r="C210" s="57"/>
      <c r="D210" s="57"/>
      <c r="E210" s="57"/>
      <c r="F210" s="61"/>
      <c r="G210" s="62"/>
      <c r="I210" s="63" t="str">
        <f t="shared" si="2"/>
        <v>-</v>
      </c>
    </row>
    <row r="211" spans="1:9" ht="17.25" customHeight="1">
      <c r="A211" s="56">
        <v>207</v>
      </c>
      <c r="B211" s="57"/>
      <c r="C211" s="57"/>
      <c r="D211" s="57"/>
      <c r="E211" s="57"/>
      <c r="F211" s="61"/>
      <c r="G211" s="62"/>
      <c r="I211" s="63" t="str">
        <f t="shared" si="2"/>
        <v>-</v>
      </c>
    </row>
    <row r="212" spans="1:9" ht="17.25" customHeight="1">
      <c r="A212" s="56">
        <v>208</v>
      </c>
      <c r="B212" s="57"/>
      <c r="C212" s="57"/>
      <c r="D212" s="57"/>
      <c r="E212" s="57"/>
      <c r="F212" s="61"/>
      <c r="G212" s="61"/>
      <c r="I212" s="63" t="str">
        <f t="shared" si="2"/>
        <v>-</v>
      </c>
    </row>
    <row r="213" spans="1:9" ht="17.25" customHeight="1">
      <c r="A213" s="56">
        <v>209</v>
      </c>
      <c r="B213" s="57"/>
      <c r="C213" s="57"/>
      <c r="D213" s="57"/>
      <c r="E213" s="57"/>
      <c r="F213" s="61"/>
      <c r="G213" s="61"/>
      <c r="I213" s="63" t="str">
        <f t="shared" si="2"/>
        <v>-</v>
      </c>
    </row>
    <row r="214" spans="1:9" ht="17.25" customHeight="1">
      <c r="A214" s="56">
        <v>210</v>
      </c>
      <c r="B214" s="57"/>
      <c r="C214" s="57"/>
      <c r="D214" s="57"/>
      <c r="E214" s="57"/>
      <c r="F214" s="61"/>
      <c r="G214" s="61"/>
      <c r="I214" s="63" t="str">
        <f t="shared" si="2"/>
        <v>-</v>
      </c>
    </row>
    <row r="215" spans="1:9" ht="17.25" customHeight="1">
      <c r="A215" s="56">
        <v>211</v>
      </c>
      <c r="B215" s="57"/>
      <c r="C215" s="57"/>
      <c r="D215" s="57"/>
      <c r="E215" s="57"/>
      <c r="F215" s="61"/>
      <c r="G215" s="61"/>
      <c r="I215" s="63" t="str">
        <f t="shared" si="2"/>
        <v>-</v>
      </c>
    </row>
    <row r="216" spans="1:9" ht="17.25" customHeight="1">
      <c r="A216" s="56">
        <v>212</v>
      </c>
      <c r="B216" s="57"/>
      <c r="C216" s="57"/>
      <c r="D216" s="57"/>
      <c r="E216" s="57"/>
      <c r="F216" s="61"/>
      <c r="G216" s="62"/>
      <c r="I216" s="63" t="str">
        <f t="shared" si="2"/>
        <v>-</v>
      </c>
    </row>
    <row r="217" spans="1:9" ht="17.25" customHeight="1">
      <c r="A217" s="56">
        <v>213</v>
      </c>
      <c r="B217" s="57"/>
      <c r="C217" s="57"/>
      <c r="D217" s="57"/>
      <c r="E217" s="57"/>
      <c r="F217" s="61"/>
      <c r="G217" s="62"/>
      <c r="I217" s="63" t="str">
        <f t="shared" si="2"/>
        <v>-</v>
      </c>
    </row>
    <row r="218" spans="1:9" ht="17.25" customHeight="1">
      <c r="A218" s="56">
        <v>214</v>
      </c>
      <c r="B218" s="57"/>
      <c r="C218" s="57"/>
      <c r="D218" s="57"/>
      <c r="E218" s="57"/>
      <c r="F218" s="61"/>
      <c r="G218" s="61"/>
      <c r="I218" s="63" t="str">
        <f t="shared" si="2"/>
        <v>-</v>
      </c>
    </row>
    <row r="219" spans="1:9" ht="17.25" customHeight="1">
      <c r="A219" s="56">
        <v>215</v>
      </c>
      <c r="B219" s="57"/>
      <c r="C219" s="57"/>
      <c r="D219" s="57"/>
      <c r="E219" s="57"/>
      <c r="F219" s="61"/>
      <c r="G219" s="61"/>
      <c r="I219" s="63" t="str">
        <f t="shared" si="2"/>
        <v>-</v>
      </c>
    </row>
    <row r="220" spans="1:9" ht="17.25" customHeight="1">
      <c r="A220" s="56">
        <v>216</v>
      </c>
      <c r="B220" s="57"/>
      <c r="C220" s="57"/>
      <c r="D220" s="57"/>
      <c r="E220" s="57"/>
      <c r="F220" s="61"/>
      <c r="G220" s="61"/>
      <c r="I220" s="63" t="str">
        <f t="shared" si="2"/>
        <v>-</v>
      </c>
    </row>
    <row r="221" spans="1:9" ht="17.25" customHeight="1">
      <c r="A221" s="56">
        <v>217</v>
      </c>
      <c r="B221" s="57"/>
      <c r="C221" s="57"/>
      <c r="D221" s="57"/>
      <c r="E221" s="57"/>
      <c r="F221" s="61"/>
      <c r="G221" s="61"/>
      <c r="I221" s="63" t="str">
        <f t="shared" si="2"/>
        <v>-</v>
      </c>
    </row>
    <row r="222" spans="1:9" ht="17.25" customHeight="1">
      <c r="A222" s="56">
        <v>218</v>
      </c>
      <c r="B222" s="57"/>
      <c r="C222" s="57"/>
      <c r="D222" s="57"/>
      <c r="E222" s="57"/>
      <c r="F222" s="61"/>
      <c r="G222" s="62"/>
      <c r="I222" s="63" t="str">
        <f t="shared" si="2"/>
        <v>-</v>
      </c>
    </row>
    <row r="223" spans="1:9" ht="17.25" customHeight="1">
      <c r="A223" s="56">
        <v>219</v>
      </c>
      <c r="B223" s="57"/>
      <c r="C223" s="57"/>
      <c r="D223" s="57"/>
      <c r="E223" s="57"/>
      <c r="F223" s="61"/>
      <c r="G223" s="62"/>
      <c r="I223" s="63" t="str">
        <f t="shared" si="2"/>
        <v>-</v>
      </c>
    </row>
    <row r="224" spans="1:9" ht="17.25" customHeight="1">
      <c r="A224" s="56">
        <v>220</v>
      </c>
      <c r="B224" s="57"/>
      <c r="C224" s="57"/>
      <c r="D224" s="57"/>
      <c r="E224" s="57"/>
      <c r="F224" s="61"/>
      <c r="G224" s="62"/>
      <c r="I224" s="63" t="str">
        <f t="shared" si="2"/>
        <v>-</v>
      </c>
    </row>
    <row r="225" spans="1:9" ht="17.25" customHeight="1">
      <c r="A225" s="56">
        <v>221</v>
      </c>
      <c r="B225" s="57"/>
      <c r="C225" s="57"/>
      <c r="D225" s="57"/>
      <c r="E225" s="57"/>
      <c r="F225" s="61"/>
      <c r="G225" s="61"/>
      <c r="I225" s="63" t="str">
        <f t="shared" si="2"/>
        <v>-</v>
      </c>
    </row>
    <row r="226" spans="1:9" ht="17.25" customHeight="1">
      <c r="A226" s="56">
        <v>222</v>
      </c>
      <c r="B226" s="57"/>
      <c r="C226" s="57"/>
      <c r="D226" s="57"/>
      <c r="E226" s="57"/>
      <c r="F226" s="61"/>
      <c r="G226" s="61"/>
      <c r="I226" s="63" t="str">
        <f t="shared" si="2"/>
        <v>-</v>
      </c>
    </row>
    <row r="227" spans="1:9" ht="17.25" customHeight="1">
      <c r="A227" s="56">
        <v>223</v>
      </c>
      <c r="B227" s="57"/>
      <c r="C227" s="57"/>
      <c r="D227" s="57"/>
      <c r="E227" s="57"/>
      <c r="F227" s="61"/>
      <c r="G227" s="61"/>
      <c r="I227" s="63" t="str">
        <f t="shared" si="2"/>
        <v>-</v>
      </c>
    </row>
    <row r="228" spans="1:9" ht="17.25" customHeight="1">
      <c r="A228" s="56">
        <v>224</v>
      </c>
      <c r="B228" s="57"/>
      <c r="C228" s="57"/>
      <c r="D228" s="57"/>
      <c r="E228" s="57"/>
      <c r="F228" s="61"/>
      <c r="G228" s="61"/>
      <c r="I228" s="63" t="str">
        <f t="shared" si="2"/>
        <v>-</v>
      </c>
    </row>
    <row r="229" spans="1:9" ht="17.25" customHeight="1">
      <c r="A229" s="56">
        <v>225</v>
      </c>
      <c r="B229" s="57"/>
      <c r="C229" s="57"/>
      <c r="D229" s="57"/>
      <c r="E229" s="57"/>
      <c r="F229" s="61"/>
      <c r="G229" s="61"/>
      <c r="I229" s="63" t="str">
        <f t="shared" si="2"/>
        <v>-</v>
      </c>
    </row>
    <row r="230" spans="1:9" ht="17.25" customHeight="1">
      <c r="A230" s="56">
        <v>226</v>
      </c>
      <c r="B230" s="57"/>
      <c r="C230" s="57"/>
      <c r="D230" s="57"/>
      <c r="E230" s="57"/>
      <c r="F230" s="61"/>
      <c r="G230" s="61"/>
      <c r="I230" s="63" t="str">
        <f t="shared" si="2"/>
        <v>-</v>
      </c>
    </row>
    <row r="231" spans="1:9" ht="17.25" customHeight="1">
      <c r="A231" s="56">
        <v>227</v>
      </c>
      <c r="B231" s="57"/>
      <c r="C231" s="57"/>
      <c r="D231" s="57"/>
      <c r="E231" s="57"/>
      <c r="F231" s="61"/>
      <c r="G231" s="61"/>
      <c r="I231" s="63" t="str">
        <f t="shared" si="2"/>
        <v>-</v>
      </c>
    </row>
    <row r="232" spans="1:9" ht="17.25" customHeight="1">
      <c r="A232" s="56">
        <v>228</v>
      </c>
      <c r="B232" s="57"/>
      <c r="C232" s="57"/>
      <c r="D232" s="57"/>
      <c r="E232" s="57"/>
      <c r="F232" s="61"/>
      <c r="G232" s="61"/>
      <c r="I232" s="63" t="str">
        <f t="shared" si="2"/>
        <v>-</v>
      </c>
    </row>
    <row r="233" spans="1:9" ht="17.25" customHeight="1">
      <c r="A233" s="56">
        <v>229</v>
      </c>
      <c r="B233" s="57"/>
      <c r="C233" s="57"/>
      <c r="D233" s="57"/>
      <c r="E233" s="57"/>
      <c r="F233" s="61"/>
      <c r="G233" s="61"/>
      <c r="I233" s="63" t="str">
        <f t="shared" si="2"/>
        <v>-</v>
      </c>
    </row>
    <row r="234" spans="1:9" ht="17.25" customHeight="1">
      <c r="A234" s="56">
        <v>230</v>
      </c>
      <c r="B234" s="57"/>
      <c r="C234" s="57"/>
      <c r="D234" s="57"/>
      <c r="E234" s="57"/>
      <c r="F234" s="61"/>
      <c r="G234" s="61"/>
      <c r="I234" s="63" t="str">
        <f t="shared" si="2"/>
        <v>-</v>
      </c>
    </row>
    <row r="235" spans="1:9" ht="17.25" customHeight="1">
      <c r="A235" s="56">
        <v>231</v>
      </c>
      <c r="B235" s="57"/>
      <c r="C235" s="57"/>
      <c r="D235" s="57"/>
      <c r="E235" s="57"/>
      <c r="F235" s="61"/>
      <c r="G235" s="62"/>
      <c r="I235" s="63" t="str">
        <f t="shared" si="2"/>
        <v>-</v>
      </c>
    </row>
    <row r="236" spans="1:9" ht="17.25" customHeight="1">
      <c r="A236" s="56">
        <v>232</v>
      </c>
      <c r="B236" s="57"/>
      <c r="C236" s="57"/>
      <c r="D236" s="57"/>
      <c r="E236" s="57"/>
      <c r="F236" s="61"/>
      <c r="G236" s="62"/>
      <c r="I236" s="63" t="str">
        <f t="shared" si="2"/>
        <v>-</v>
      </c>
    </row>
    <row r="237" spans="1:9" ht="17.25" customHeight="1">
      <c r="A237" s="56">
        <v>233</v>
      </c>
      <c r="B237" s="57"/>
      <c r="C237" s="58"/>
      <c r="D237" s="57"/>
      <c r="E237" s="57"/>
      <c r="F237" s="61"/>
      <c r="G237" s="61"/>
      <c r="I237" s="63" t="str">
        <f t="shared" si="2"/>
        <v>-</v>
      </c>
    </row>
    <row r="238" spans="1:9" ht="17.25" customHeight="1">
      <c r="A238" s="56">
        <v>234</v>
      </c>
      <c r="B238" s="57"/>
      <c r="C238" s="58"/>
      <c r="D238" s="58"/>
      <c r="E238" s="57"/>
      <c r="F238" s="61"/>
      <c r="G238" s="61"/>
      <c r="I238" s="63" t="str">
        <f t="shared" si="2"/>
        <v>-</v>
      </c>
    </row>
    <row r="239" spans="1:9" ht="17.25" customHeight="1">
      <c r="A239" s="56">
        <v>235</v>
      </c>
      <c r="B239" s="57"/>
      <c r="C239" s="58"/>
      <c r="D239" s="58"/>
      <c r="E239" s="57"/>
      <c r="F239" s="61"/>
      <c r="G239" s="61"/>
      <c r="I239" s="63" t="str">
        <f t="shared" si="2"/>
        <v>-</v>
      </c>
    </row>
    <row r="240" spans="1:9" ht="17.25" customHeight="1">
      <c r="A240" s="56">
        <v>236</v>
      </c>
      <c r="B240" s="57"/>
      <c r="C240" s="57"/>
      <c r="D240" s="58"/>
      <c r="E240" s="57"/>
      <c r="F240" s="62"/>
      <c r="G240" s="61"/>
      <c r="I240" s="63" t="str">
        <f t="shared" si="2"/>
        <v>-</v>
      </c>
    </row>
    <row r="241" spans="1:9" ht="17.25" customHeight="1">
      <c r="A241" s="56">
        <v>237</v>
      </c>
      <c r="B241" s="57"/>
      <c r="C241" s="57"/>
      <c r="D241" s="57"/>
      <c r="E241" s="57"/>
      <c r="F241" s="62"/>
      <c r="G241" s="62"/>
      <c r="I241" s="63" t="str">
        <f t="shared" si="2"/>
        <v>-</v>
      </c>
    </row>
    <row r="242" spans="1:9" ht="17.25" customHeight="1">
      <c r="A242" s="56">
        <v>238</v>
      </c>
      <c r="B242" s="57"/>
      <c r="C242" s="57"/>
      <c r="D242" s="57"/>
      <c r="E242" s="58"/>
      <c r="F242" s="62"/>
      <c r="G242" s="62"/>
      <c r="I242" s="63" t="str">
        <f t="shared" si="2"/>
        <v>-</v>
      </c>
    </row>
    <row r="243" spans="1:9" ht="17.25" customHeight="1">
      <c r="A243" s="56">
        <v>239</v>
      </c>
      <c r="B243" s="57"/>
      <c r="C243" s="57"/>
      <c r="D243" s="57"/>
      <c r="E243" s="58"/>
      <c r="F243" s="61"/>
      <c r="G243" s="62"/>
      <c r="I243" s="63" t="str">
        <f t="shared" si="2"/>
        <v>-</v>
      </c>
    </row>
    <row r="244" spans="1:9" ht="17.25" customHeight="1">
      <c r="A244" s="56">
        <v>240</v>
      </c>
      <c r="B244" s="57"/>
      <c r="C244" s="57"/>
      <c r="D244" s="57"/>
      <c r="E244" s="58"/>
      <c r="F244" s="61"/>
      <c r="G244" s="61"/>
      <c r="I244" s="63" t="str">
        <f t="shared" si="2"/>
        <v>-</v>
      </c>
    </row>
    <row r="245" spans="1:9" ht="17.25" customHeight="1">
      <c r="A245" s="56">
        <v>241</v>
      </c>
      <c r="B245" s="57"/>
      <c r="C245" s="57"/>
      <c r="D245" s="57"/>
      <c r="E245" s="57"/>
      <c r="F245" s="61"/>
      <c r="G245" s="61"/>
      <c r="I245" s="63" t="str">
        <f t="shared" si="2"/>
        <v>-</v>
      </c>
    </row>
    <row r="246" spans="1:9" ht="17.25" customHeight="1">
      <c r="A246" s="56">
        <v>242</v>
      </c>
      <c r="B246" s="57"/>
      <c r="C246" s="57"/>
      <c r="D246" s="57"/>
      <c r="E246" s="57"/>
      <c r="F246" s="61"/>
      <c r="G246" s="61"/>
      <c r="I246" s="63" t="str">
        <f t="shared" si="2"/>
        <v>-</v>
      </c>
    </row>
    <row r="247" spans="1:9" ht="17.25" customHeight="1">
      <c r="A247" s="56">
        <v>243</v>
      </c>
      <c r="B247" s="57"/>
      <c r="C247" s="57"/>
      <c r="D247" s="57"/>
      <c r="E247" s="57"/>
      <c r="F247" s="61"/>
      <c r="G247" s="61"/>
      <c r="I247" s="63" t="str">
        <f t="shared" si="2"/>
        <v>-</v>
      </c>
    </row>
    <row r="248" spans="1:9" ht="17.25" customHeight="1">
      <c r="A248" s="56">
        <v>244</v>
      </c>
      <c r="B248" s="57"/>
      <c r="C248" s="57"/>
      <c r="D248" s="57"/>
      <c r="E248" s="57"/>
      <c r="F248" s="61"/>
      <c r="G248" s="62"/>
      <c r="I248" s="63" t="str">
        <f t="shared" si="2"/>
        <v>-</v>
      </c>
    </row>
    <row r="249" spans="1:9" ht="17.25" customHeight="1">
      <c r="A249" s="56">
        <v>245</v>
      </c>
      <c r="B249" s="57"/>
      <c r="C249" s="57"/>
      <c r="D249" s="57"/>
      <c r="E249" s="57"/>
      <c r="F249" s="61"/>
      <c r="G249" s="62"/>
      <c r="I249" s="63" t="str">
        <f t="shared" si="2"/>
        <v>-</v>
      </c>
    </row>
    <row r="250" spans="1:9" ht="17.25" customHeight="1">
      <c r="A250" s="56">
        <v>246</v>
      </c>
      <c r="B250" s="57"/>
      <c r="C250" s="57"/>
      <c r="D250" s="57"/>
      <c r="E250" s="57"/>
      <c r="F250" s="61"/>
      <c r="G250" s="61"/>
      <c r="I250" s="63" t="str">
        <f t="shared" si="2"/>
        <v>-</v>
      </c>
    </row>
    <row r="251" spans="1:9" ht="17.25" customHeight="1">
      <c r="A251" s="56">
        <v>247</v>
      </c>
      <c r="B251" s="57"/>
      <c r="C251" s="57"/>
      <c r="D251" s="57"/>
      <c r="E251" s="57"/>
      <c r="F251" s="61"/>
      <c r="G251" s="62"/>
      <c r="I251" s="63" t="str">
        <f t="shared" si="2"/>
        <v>-</v>
      </c>
    </row>
    <row r="252" spans="1:9" ht="17.25" customHeight="1">
      <c r="A252" s="56">
        <v>248</v>
      </c>
      <c r="B252" s="57"/>
      <c r="C252" s="57"/>
      <c r="D252" s="57"/>
      <c r="E252" s="57"/>
      <c r="F252" s="61"/>
      <c r="G252" s="62"/>
      <c r="I252" s="63" t="str">
        <f t="shared" si="2"/>
        <v>-</v>
      </c>
    </row>
    <row r="253" spans="1:9" ht="17.25" customHeight="1">
      <c r="A253" s="56">
        <v>249</v>
      </c>
      <c r="B253" s="57"/>
      <c r="C253" s="57"/>
      <c r="D253" s="57"/>
      <c r="E253" s="57"/>
      <c r="F253" s="61"/>
      <c r="G253" s="61"/>
      <c r="I253" s="63" t="str">
        <f t="shared" si="2"/>
        <v>-</v>
      </c>
    </row>
    <row r="254" spans="1:9" ht="17.25" customHeight="1">
      <c r="A254" s="56">
        <v>250</v>
      </c>
      <c r="B254" s="57"/>
      <c r="C254" s="57"/>
      <c r="D254" s="57"/>
      <c r="E254" s="57"/>
      <c r="F254" s="61"/>
      <c r="G254" s="61"/>
      <c r="I254" s="63" t="str">
        <f t="shared" si="2"/>
        <v>-</v>
      </c>
    </row>
    <row r="255" spans="1:9" ht="17.25" customHeight="1">
      <c r="A255" s="56">
        <v>251</v>
      </c>
      <c r="B255" s="57"/>
      <c r="C255" s="57"/>
      <c r="D255" s="57"/>
      <c r="E255" s="57"/>
      <c r="F255" s="61"/>
      <c r="G255" s="61"/>
      <c r="I255" s="63" t="str">
        <f t="shared" si="2"/>
        <v>-</v>
      </c>
    </row>
    <row r="256" spans="1:9" ht="17.25" customHeight="1">
      <c r="A256" s="56">
        <v>252</v>
      </c>
      <c r="B256" s="57"/>
      <c r="C256" s="57"/>
      <c r="D256" s="57"/>
      <c r="E256" s="57"/>
      <c r="F256" s="61"/>
      <c r="G256" s="61"/>
      <c r="I256" s="63" t="str">
        <f t="shared" si="2"/>
        <v>-</v>
      </c>
    </row>
    <row r="257" spans="1:9" ht="17.25" customHeight="1">
      <c r="A257" s="56">
        <v>253</v>
      </c>
      <c r="B257" s="57"/>
      <c r="C257" s="57"/>
      <c r="D257" s="57"/>
      <c r="E257" s="57"/>
      <c r="F257" s="61"/>
      <c r="G257" s="62"/>
      <c r="I257" s="63" t="str">
        <f t="shared" si="2"/>
        <v>-</v>
      </c>
    </row>
    <row r="258" spans="1:9" ht="17.25" customHeight="1">
      <c r="A258" s="56">
        <v>254</v>
      </c>
      <c r="B258" s="57"/>
      <c r="C258" s="57"/>
      <c r="D258" s="57"/>
      <c r="E258" s="57"/>
      <c r="F258" s="61"/>
      <c r="G258" s="62"/>
      <c r="I258" s="63" t="str">
        <f t="shared" si="2"/>
        <v>-</v>
      </c>
    </row>
    <row r="259" spans="1:9" ht="17.25" customHeight="1">
      <c r="A259" s="56">
        <v>255</v>
      </c>
      <c r="B259" s="57"/>
      <c r="C259" s="57"/>
      <c r="D259" s="57"/>
      <c r="E259" s="57"/>
      <c r="F259" s="61"/>
      <c r="G259" s="61"/>
      <c r="I259" s="63" t="str">
        <f t="shared" si="2"/>
        <v>-</v>
      </c>
    </row>
    <row r="260" spans="1:9" ht="17.25" customHeight="1">
      <c r="A260" s="56">
        <v>256</v>
      </c>
      <c r="B260" s="57"/>
      <c r="C260" s="57"/>
      <c r="D260" s="57"/>
      <c r="E260" s="57"/>
      <c r="F260" s="61"/>
      <c r="G260" s="61"/>
      <c r="I260" s="63" t="str">
        <f t="shared" si="2"/>
        <v>-</v>
      </c>
    </row>
    <row r="261" spans="1:9" ht="17.25" customHeight="1">
      <c r="A261" s="56">
        <v>257</v>
      </c>
      <c r="B261" s="57"/>
      <c r="C261" s="57"/>
      <c r="D261" s="57"/>
      <c r="E261" s="57"/>
      <c r="F261" s="61"/>
      <c r="G261" s="62"/>
      <c r="I261" s="63" t="str">
        <f aca="true" t="shared" si="3" ref="I261:I324">CONCATENATE(F261,"-",G261)</f>
        <v>-</v>
      </c>
    </row>
    <row r="262" spans="1:9" ht="17.25" customHeight="1">
      <c r="A262" s="56">
        <v>258</v>
      </c>
      <c r="B262" s="57"/>
      <c r="C262" s="57"/>
      <c r="D262" s="57"/>
      <c r="E262" s="57"/>
      <c r="F262" s="61"/>
      <c r="G262" s="62"/>
      <c r="I262" s="63" t="str">
        <f t="shared" si="3"/>
        <v>-</v>
      </c>
    </row>
    <row r="263" spans="1:9" ht="17.25" customHeight="1">
      <c r="A263" s="56">
        <v>259</v>
      </c>
      <c r="B263" s="57"/>
      <c r="C263" s="57"/>
      <c r="D263" s="57"/>
      <c r="E263" s="57"/>
      <c r="F263" s="61"/>
      <c r="G263" s="62"/>
      <c r="I263" s="63" t="str">
        <f t="shared" si="3"/>
        <v>-</v>
      </c>
    </row>
    <row r="264" spans="1:9" ht="17.25" customHeight="1">
      <c r="A264" s="56">
        <v>260</v>
      </c>
      <c r="B264" s="57"/>
      <c r="C264" s="57"/>
      <c r="D264" s="57"/>
      <c r="E264" s="57"/>
      <c r="F264" s="61"/>
      <c r="G264" s="61"/>
      <c r="I264" s="63" t="str">
        <f t="shared" si="3"/>
        <v>-</v>
      </c>
    </row>
    <row r="265" spans="1:9" ht="17.25" customHeight="1">
      <c r="A265" s="56">
        <v>261</v>
      </c>
      <c r="B265" s="57"/>
      <c r="C265" s="57"/>
      <c r="D265" s="57"/>
      <c r="E265" s="57"/>
      <c r="F265" s="61"/>
      <c r="G265" s="61"/>
      <c r="I265" s="63" t="str">
        <f t="shared" si="3"/>
        <v>-</v>
      </c>
    </row>
    <row r="266" spans="1:9" ht="17.25" customHeight="1">
      <c r="A266" s="56">
        <v>262</v>
      </c>
      <c r="B266" s="57"/>
      <c r="C266" s="57"/>
      <c r="D266" s="57"/>
      <c r="E266" s="57"/>
      <c r="F266" s="61"/>
      <c r="G266" s="61"/>
      <c r="I266" s="63" t="str">
        <f t="shared" si="3"/>
        <v>-</v>
      </c>
    </row>
    <row r="267" spans="1:9" ht="17.25" customHeight="1">
      <c r="A267" s="56">
        <v>263</v>
      </c>
      <c r="B267" s="57"/>
      <c r="C267" s="57"/>
      <c r="D267" s="57"/>
      <c r="E267" s="57"/>
      <c r="F267" s="61"/>
      <c r="G267" s="61"/>
      <c r="I267" s="63" t="str">
        <f t="shared" si="3"/>
        <v>-</v>
      </c>
    </row>
    <row r="268" spans="1:9" ht="17.25" customHeight="1">
      <c r="A268" s="56">
        <v>264</v>
      </c>
      <c r="B268" s="57"/>
      <c r="C268" s="57"/>
      <c r="D268" s="57"/>
      <c r="E268" s="57"/>
      <c r="F268" s="61"/>
      <c r="G268" s="62"/>
      <c r="I268" s="63" t="str">
        <f t="shared" si="3"/>
        <v>-</v>
      </c>
    </row>
    <row r="269" spans="1:9" ht="17.25" customHeight="1">
      <c r="A269" s="56">
        <v>265</v>
      </c>
      <c r="B269" s="57"/>
      <c r="C269" s="57"/>
      <c r="D269" s="57"/>
      <c r="E269" s="57"/>
      <c r="F269" s="61"/>
      <c r="G269" s="62"/>
      <c r="I269" s="63" t="str">
        <f t="shared" si="3"/>
        <v>-</v>
      </c>
    </row>
    <row r="270" spans="1:9" ht="17.25" customHeight="1">
      <c r="A270" s="56">
        <v>266</v>
      </c>
      <c r="B270" s="57"/>
      <c r="C270" s="57"/>
      <c r="D270" s="57"/>
      <c r="E270" s="57"/>
      <c r="F270" s="61"/>
      <c r="G270" s="61"/>
      <c r="I270" s="63" t="str">
        <f t="shared" si="3"/>
        <v>-</v>
      </c>
    </row>
    <row r="271" spans="1:9" ht="17.25" customHeight="1">
      <c r="A271" s="56">
        <v>267</v>
      </c>
      <c r="B271" s="57"/>
      <c r="C271" s="57"/>
      <c r="D271" s="57"/>
      <c r="E271" s="57"/>
      <c r="F271" s="61"/>
      <c r="G271" s="61"/>
      <c r="I271" s="63" t="str">
        <f t="shared" si="3"/>
        <v>-</v>
      </c>
    </row>
    <row r="272" spans="1:9" ht="17.25" customHeight="1">
      <c r="A272" s="56">
        <v>268</v>
      </c>
      <c r="B272" s="57"/>
      <c r="C272" s="57"/>
      <c r="D272" s="57"/>
      <c r="E272" s="57"/>
      <c r="F272" s="61"/>
      <c r="G272" s="61"/>
      <c r="I272" s="63" t="str">
        <f t="shared" si="3"/>
        <v>-</v>
      </c>
    </row>
    <row r="273" spans="1:9" ht="17.25" customHeight="1">
      <c r="A273" s="56">
        <v>269</v>
      </c>
      <c r="B273" s="57"/>
      <c r="C273" s="57"/>
      <c r="D273" s="57"/>
      <c r="E273" s="57"/>
      <c r="F273" s="61"/>
      <c r="G273" s="61"/>
      <c r="I273" s="63" t="str">
        <f t="shared" si="3"/>
        <v>-</v>
      </c>
    </row>
    <row r="274" spans="1:9" ht="17.25" customHeight="1">
      <c r="A274" s="56">
        <v>270</v>
      </c>
      <c r="B274" s="57"/>
      <c r="C274" s="57"/>
      <c r="D274" s="57"/>
      <c r="E274" s="57"/>
      <c r="F274" s="61"/>
      <c r="G274" s="62"/>
      <c r="I274" s="63" t="str">
        <f t="shared" si="3"/>
        <v>-</v>
      </c>
    </row>
    <row r="275" spans="1:9" ht="17.25" customHeight="1">
      <c r="A275" s="56">
        <v>271</v>
      </c>
      <c r="B275" s="57"/>
      <c r="C275" s="57"/>
      <c r="D275" s="57"/>
      <c r="E275" s="57"/>
      <c r="F275" s="61"/>
      <c r="G275" s="62"/>
      <c r="I275" s="63" t="str">
        <f t="shared" si="3"/>
        <v>-</v>
      </c>
    </row>
    <row r="276" spans="1:9" ht="17.25" customHeight="1">
      <c r="A276" s="56">
        <v>272</v>
      </c>
      <c r="B276" s="57"/>
      <c r="C276" s="57"/>
      <c r="D276" s="57"/>
      <c r="E276" s="57"/>
      <c r="F276" s="61"/>
      <c r="G276" s="61"/>
      <c r="I276" s="63" t="str">
        <f t="shared" si="3"/>
        <v>-</v>
      </c>
    </row>
    <row r="277" spans="1:9" ht="17.25" customHeight="1">
      <c r="A277" s="56">
        <v>273</v>
      </c>
      <c r="B277" s="57"/>
      <c r="C277" s="57"/>
      <c r="D277" s="57"/>
      <c r="E277" s="57"/>
      <c r="F277" s="61"/>
      <c r="G277" s="61"/>
      <c r="I277" s="63" t="str">
        <f t="shared" si="3"/>
        <v>-</v>
      </c>
    </row>
    <row r="278" spans="1:9" ht="17.25" customHeight="1">
      <c r="A278" s="56">
        <v>274</v>
      </c>
      <c r="B278" s="57"/>
      <c r="C278" s="57"/>
      <c r="D278" s="57"/>
      <c r="E278" s="57"/>
      <c r="F278" s="61"/>
      <c r="G278" s="61"/>
      <c r="I278" s="63" t="str">
        <f t="shared" si="3"/>
        <v>-</v>
      </c>
    </row>
    <row r="279" spans="1:9" ht="17.25" customHeight="1">
      <c r="A279" s="56">
        <v>275</v>
      </c>
      <c r="B279" s="57"/>
      <c r="C279" s="57"/>
      <c r="D279" s="57"/>
      <c r="E279" s="57"/>
      <c r="F279" s="61"/>
      <c r="G279" s="61"/>
      <c r="I279" s="63" t="str">
        <f t="shared" si="3"/>
        <v>-</v>
      </c>
    </row>
    <row r="280" spans="1:9" ht="17.25" customHeight="1">
      <c r="A280" s="56">
        <v>276</v>
      </c>
      <c r="B280" s="57"/>
      <c r="C280" s="57"/>
      <c r="D280" s="57"/>
      <c r="E280" s="57"/>
      <c r="F280" s="61"/>
      <c r="G280" s="62"/>
      <c r="I280" s="63" t="str">
        <f t="shared" si="3"/>
        <v>-</v>
      </c>
    </row>
    <row r="281" spans="1:9" ht="17.25" customHeight="1">
      <c r="A281" s="56">
        <v>277</v>
      </c>
      <c r="B281" s="57"/>
      <c r="C281" s="57"/>
      <c r="D281" s="57"/>
      <c r="E281" s="57"/>
      <c r="F281" s="61"/>
      <c r="G281" s="62"/>
      <c r="I281" s="63" t="str">
        <f t="shared" si="3"/>
        <v>-</v>
      </c>
    </row>
    <row r="282" spans="1:9" ht="17.25" customHeight="1">
      <c r="A282" s="56">
        <v>278</v>
      </c>
      <c r="B282" s="57"/>
      <c r="C282" s="57"/>
      <c r="D282" s="57"/>
      <c r="E282" s="57"/>
      <c r="F282" s="61"/>
      <c r="G282" s="61"/>
      <c r="I282" s="63" t="str">
        <f t="shared" si="3"/>
        <v>-</v>
      </c>
    </row>
    <row r="283" spans="1:9" ht="17.25" customHeight="1">
      <c r="A283" s="56">
        <v>279</v>
      </c>
      <c r="B283" s="57"/>
      <c r="C283" s="57"/>
      <c r="D283" s="57"/>
      <c r="E283" s="57"/>
      <c r="F283" s="61"/>
      <c r="G283" s="61"/>
      <c r="I283" s="63" t="str">
        <f t="shared" si="3"/>
        <v>-</v>
      </c>
    </row>
    <row r="284" spans="1:9" ht="17.25" customHeight="1">
      <c r="A284" s="56">
        <v>280</v>
      </c>
      <c r="B284" s="57"/>
      <c r="C284" s="57"/>
      <c r="D284" s="57"/>
      <c r="E284" s="57"/>
      <c r="F284" s="61"/>
      <c r="G284" s="61"/>
      <c r="I284" s="63" t="str">
        <f t="shared" si="3"/>
        <v>-</v>
      </c>
    </row>
    <row r="285" spans="1:9" ht="17.25" customHeight="1">
      <c r="A285" s="56">
        <v>281</v>
      </c>
      <c r="B285" s="57"/>
      <c r="C285" s="57"/>
      <c r="D285" s="57"/>
      <c r="E285" s="57"/>
      <c r="F285" s="61"/>
      <c r="G285" s="61"/>
      <c r="I285" s="63" t="str">
        <f t="shared" si="3"/>
        <v>-</v>
      </c>
    </row>
    <row r="286" spans="1:9" ht="17.25" customHeight="1">
      <c r="A286" s="56">
        <v>282</v>
      </c>
      <c r="B286" s="57"/>
      <c r="C286" s="57"/>
      <c r="D286" s="57"/>
      <c r="E286" s="57"/>
      <c r="F286" s="61"/>
      <c r="G286" s="62"/>
      <c r="I286" s="63" t="str">
        <f t="shared" si="3"/>
        <v>-</v>
      </c>
    </row>
    <row r="287" spans="1:9" ht="17.25" customHeight="1">
      <c r="A287" s="56">
        <v>283</v>
      </c>
      <c r="B287" s="57"/>
      <c r="C287" s="57"/>
      <c r="D287" s="57"/>
      <c r="E287" s="57"/>
      <c r="F287" s="61"/>
      <c r="G287" s="62"/>
      <c r="I287" s="63" t="str">
        <f t="shared" si="3"/>
        <v>-</v>
      </c>
    </row>
    <row r="288" spans="1:9" ht="17.25" customHeight="1">
      <c r="A288" s="56">
        <v>284</v>
      </c>
      <c r="B288" s="57"/>
      <c r="C288" s="57"/>
      <c r="D288" s="57"/>
      <c r="E288" s="57"/>
      <c r="F288" s="61"/>
      <c r="G288" s="62"/>
      <c r="I288" s="63" t="str">
        <f t="shared" si="3"/>
        <v>-</v>
      </c>
    </row>
    <row r="289" spans="1:9" ht="17.25" customHeight="1">
      <c r="A289" s="56">
        <v>285</v>
      </c>
      <c r="B289" s="57"/>
      <c r="C289" s="57"/>
      <c r="D289" s="57"/>
      <c r="E289" s="57"/>
      <c r="F289" s="61"/>
      <c r="G289" s="61"/>
      <c r="I289" s="63" t="str">
        <f t="shared" si="3"/>
        <v>-</v>
      </c>
    </row>
    <row r="290" spans="1:9" ht="17.25" customHeight="1">
      <c r="A290" s="56">
        <v>286</v>
      </c>
      <c r="B290" s="57"/>
      <c r="C290" s="57"/>
      <c r="D290" s="57"/>
      <c r="E290" s="57"/>
      <c r="F290" s="61"/>
      <c r="G290" s="61"/>
      <c r="I290" s="63" t="str">
        <f t="shared" si="3"/>
        <v>-</v>
      </c>
    </row>
    <row r="291" spans="1:9" ht="17.25" customHeight="1">
      <c r="A291" s="56">
        <v>287</v>
      </c>
      <c r="B291" s="57"/>
      <c r="C291" s="57"/>
      <c r="D291" s="57"/>
      <c r="E291" s="57"/>
      <c r="F291" s="61"/>
      <c r="G291" s="61"/>
      <c r="I291" s="63" t="str">
        <f t="shared" si="3"/>
        <v>-</v>
      </c>
    </row>
    <row r="292" spans="1:9" ht="17.25" customHeight="1">
      <c r="A292" s="56">
        <v>288</v>
      </c>
      <c r="B292" s="57"/>
      <c r="C292" s="57"/>
      <c r="D292" s="57"/>
      <c r="E292" s="57"/>
      <c r="F292" s="61"/>
      <c r="G292" s="61"/>
      <c r="I292" s="63" t="str">
        <f t="shared" si="3"/>
        <v>-</v>
      </c>
    </row>
    <row r="293" spans="1:9" ht="17.25" customHeight="1">
      <c r="A293" s="56">
        <v>289</v>
      </c>
      <c r="B293" s="57"/>
      <c r="C293" s="57"/>
      <c r="D293" s="57"/>
      <c r="E293" s="57"/>
      <c r="F293" s="61"/>
      <c r="G293" s="61"/>
      <c r="I293" s="63" t="str">
        <f t="shared" si="3"/>
        <v>-</v>
      </c>
    </row>
    <row r="294" spans="1:9" ht="17.25" customHeight="1">
      <c r="A294" s="56">
        <v>290</v>
      </c>
      <c r="B294" s="57"/>
      <c r="C294" s="58"/>
      <c r="D294" s="58"/>
      <c r="E294" s="57"/>
      <c r="F294" s="61"/>
      <c r="G294" s="61"/>
      <c r="I294" s="63" t="str">
        <f t="shared" si="3"/>
        <v>-</v>
      </c>
    </row>
    <row r="295" spans="1:9" ht="17.25" customHeight="1">
      <c r="A295" s="56">
        <v>291</v>
      </c>
      <c r="B295" s="57"/>
      <c r="C295" s="58"/>
      <c r="D295" s="58"/>
      <c r="E295" s="57"/>
      <c r="F295" s="61"/>
      <c r="G295" s="61"/>
      <c r="I295" s="63" t="str">
        <f t="shared" si="3"/>
        <v>-</v>
      </c>
    </row>
    <row r="296" spans="1:9" ht="17.25" customHeight="1">
      <c r="A296" s="56">
        <v>292</v>
      </c>
      <c r="B296" s="57"/>
      <c r="C296" s="58"/>
      <c r="D296" s="58"/>
      <c r="E296" s="58"/>
      <c r="F296" s="61"/>
      <c r="G296" s="61"/>
      <c r="I296" s="63" t="str">
        <f t="shared" si="3"/>
        <v>-</v>
      </c>
    </row>
    <row r="297" spans="1:9" ht="17.25" customHeight="1">
      <c r="A297" s="56">
        <v>293</v>
      </c>
      <c r="B297" s="57"/>
      <c r="C297" s="57"/>
      <c r="D297" s="58"/>
      <c r="E297" s="58"/>
      <c r="F297" s="62"/>
      <c r="G297" s="61"/>
      <c r="I297" s="63" t="str">
        <f t="shared" si="3"/>
        <v>-</v>
      </c>
    </row>
    <row r="298" spans="1:9" ht="17.25" customHeight="1">
      <c r="A298" s="56">
        <v>294</v>
      </c>
      <c r="B298" s="57"/>
      <c r="C298" s="57"/>
      <c r="D298" s="57"/>
      <c r="E298" s="58"/>
      <c r="F298" s="62"/>
      <c r="G298" s="61"/>
      <c r="I298" s="63" t="str">
        <f t="shared" si="3"/>
        <v>-</v>
      </c>
    </row>
    <row r="299" spans="1:9" ht="17.25" customHeight="1">
      <c r="A299" s="56">
        <v>295</v>
      </c>
      <c r="B299" s="57"/>
      <c r="C299" s="57"/>
      <c r="D299" s="57"/>
      <c r="E299" s="57"/>
      <c r="F299" s="62"/>
      <c r="G299" s="62"/>
      <c r="I299" s="63" t="str">
        <f t="shared" si="3"/>
        <v>-</v>
      </c>
    </row>
    <row r="300" spans="1:9" ht="17.25" customHeight="1">
      <c r="A300" s="56">
        <v>296</v>
      </c>
      <c r="B300" s="57"/>
      <c r="C300" s="57"/>
      <c r="D300" s="57"/>
      <c r="E300" s="57"/>
      <c r="F300" s="61"/>
      <c r="G300" s="62"/>
      <c r="I300" s="63" t="str">
        <f t="shared" si="3"/>
        <v>-</v>
      </c>
    </row>
    <row r="301" spans="1:9" ht="17.25" customHeight="1">
      <c r="A301" s="56">
        <v>297</v>
      </c>
      <c r="B301" s="57"/>
      <c r="C301" s="57"/>
      <c r="D301" s="57"/>
      <c r="E301" s="57"/>
      <c r="F301" s="61"/>
      <c r="G301" s="61"/>
      <c r="I301" s="63" t="str">
        <f t="shared" si="3"/>
        <v>-</v>
      </c>
    </row>
    <row r="302" spans="1:9" ht="17.25" customHeight="1">
      <c r="A302" s="56">
        <v>298</v>
      </c>
      <c r="B302" s="57"/>
      <c r="C302" s="57"/>
      <c r="D302" s="57"/>
      <c r="E302" s="57"/>
      <c r="F302" s="61"/>
      <c r="G302" s="61"/>
      <c r="I302" s="63" t="str">
        <f t="shared" si="3"/>
        <v>-</v>
      </c>
    </row>
    <row r="303" spans="1:9" ht="17.25" customHeight="1">
      <c r="A303" s="56">
        <v>299</v>
      </c>
      <c r="B303" s="57"/>
      <c r="C303" s="57"/>
      <c r="D303" s="57"/>
      <c r="E303" s="57"/>
      <c r="F303" s="61"/>
      <c r="G303" s="61"/>
      <c r="I303" s="63" t="str">
        <f t="shared" si="3"/>
        <v>-</v>
      </c>
    </row>
    <row r="304" spans="1:9" ht="17.25" customHeight="1">
      <c r="A304" s="56">
        <v>300</v>
      </c>
      <c r="B304" s="57"/>
      <c r="C304" s="57"/>
      <c r="D304" s="57"/>
      <c r="E304" s="57"/>
      <c r="F304" s="61"/>
      <c r="G304" s="61"/>
      <c r="I304" s="63" t="str">
        <f t="shared" si="3"/>
        <v>-</v>
      </c>
    </row>
    <row r="305" spans="1:9" ht="17.25" customHeight="1">
      <c r="A305" s="56">
        <v>301</v>
      </c>
      <c r="B305" s="57"/>
      <c r="C305" s="57"/>
      <c r="D305" s="57"/>
      <c r="E305" s="57"/>
      <c r="F305" s="61"/>
      <c r="G305" s="62"/>
      <c r="I305" s="63" t="str">
        <f t="shared" si="3"/>
        <v>-</v>
      </c>
    </row>
    <row r="306" spans="1:9" ht="17.25" customHeight="1">
      <c r="A306" s="56">
        <v>302</v>
      </c>
      <c r="B306" s="57"/>
      <c r="C306" s="57"/>
      <c r="D306" s="57"/>
      <c r="E306" s="57"/>
      <c r="F306" s="61"/>
      <c r="G306" s="62"/>
      <c r="I306" s="63" t="str">
        <f t="shared" si="3"/>
        <v>-</v>
      </c>
    </row>
    <row r="307" spans="1:9" ht="17.25" customHeight="1">
      <c r="A307" s="56">
        <v>303</v>
      </c>
      <c r="B307" s="57"/>
      <c r="C307" s="57"/>
      <c r="D307" s="57"/>
      <c r="E307" s="57"/>
      <c r="F307" s="61"/>
      <c r="G307" s="62"/>
      <c r="I307" s="63" t="str">
        <f t="shared" si="3"/>
        <v>-</v>
      </c>
    </row>
    <row r="308" spans="1:9" ht="17.25" customHeight="1">
      <c r="A308" s="56">
        <v>304</v>
      </c>
      <c r="B308" s="57"/>
      <c r="C308" s="57"/>
      <c r="D308" s="57"/>
      <c r="E308" s="57"/>
      <c r="F308" s="61"/>
      <c r="G308" s="61"/>
      <c r="I308" s="63" t="str">
        <f t="shared" si="3"/>
        <v>-</v>
      </c>
    </row>
    <row r="309" spans="1:9" ht="17.25" customHeight="1">
      <c r="A309" s="56">
        <v>305</v>
      </c>
      <c r="B309" s="57"/>
      <c r="C309" s="57"/>
      <c r="D309" s="57"/>
      <c r="E309" s="57"/>
      <c r="F309" s="61"/>
      <c r="G309" s="61"/>
      <c r="I309" s="63" t="str">
        <f t="shared" si="3"/>
        <v>-</v>
      </c>
    </row>
    <row r="310" spans="1:9" ht="17.25" customHeight="1">
      <c r="A310" s="56">
        <v>306</v>
      </c>
      <c r="B310" s="57"/>
      <c r="C310" s="57"/>
      <c r="D310" s="57"/>
      <c r="E310" s="57"/>
      <c r="F310" s="61"/>
      <c r="G310" s="61"/>
      <c r="I310" s="63" t="str">
        <f t="shared" si="3"/>
        <v>-</v>
      </c>
    </row>
    <row r="311" spans="1:9" ht="17.25" customHeight="1">
      <c r="A311" s="56">
        <v>307</v>
      </c>
      <c r="B311" s="57"/>
      <c r="C311" s="57"/>
      <c r="D311" s="57"/>
      <c r="E311" s="57"/>
      <c r="F311" s="61"/>
      <c r="G311" s="61"/>
      <c r="I311" s="63" t="str">
        <f t="shared" si="3"/>
        <v>-</v>
      </c>
    </row>
    <row r="312" spans="1:9" ht="17.25" customHeight="1">
      <c r="A312" s="56">
        <v>308</v>
      </c>
      <c r="B312" s="57"/>
      <c r="C312" s="57"/>
      <c r="D312" s="57"/>
      <c r="E312" s="57"/>
      <c r="F312" s="61"/>
      <c r="G312" s="62"/>
      <c r="I312" s="63" t="str">
        <f t="shared" si="3"/>
        <v>-</v>
      </c>
    </row>
    <row r="313" spans="1:9" ht="17.25" customHeight="1">
      <c r="A313" s="56">
        <v>309</v>
      </c>
      <c r="B313" s="57"/>
      <c r="C313" s="58"/>
      <c r="D313" s="57"/>
      <c r="E313" s="57"/>
      <c r="F313" s="61"/>
      <c r="G313" s="62"/>
      <c r="I313" s="63" t="str">
        <f t="shared" si="3"/>
        <v>-</v>
      </c>
    </row>
    <row r="314" spans="1:9" ht="17.25" customHeight="1">
      <c r="A314" s="56">
        <v>310</v>
      </c>
      <c r="B314" s="57"/>
      <c r="C314" s="58"/>
      <c r="D314" s="57"/>
      <c r="E314" s="57"/>
      <c r="F314" s="61"/>
      <c r="G314" s="61"/>
      <c r="I314" s="63" t="str">
        <f t="shared" si="3"/>
        <v>-</v>
      </c>
    </row>
    <row r="315" spans="1:9" ht="17.25" customHeight="1">
      <c r="A315" s="56">
        <v>311</v>
      </c>
      <c r="B315" s="57"/>
      <c r="C315" s="58"/>
      <c r="D315" s="57"/>
      <c r="E315" s="57"/>
      <c r="F315" s="61"/>
      <c r="G315" s="62"/>
      <c r="I315" s="63" t="str">
        <f t="shared" si="3"/>
        <v>-</v>
      </c>
    </row>
    <row r="316" spans="1:9" ht="17.25" customHeight="1">
      <c r="A316" s="56">
        <v>312</v>
      </c>
      <c r="B316" s="57"/>
      <c r="C316" s="57"/>
      <c r="D316" s="57"/>
      <c r="E316" s="57"/>
      <c r="F316" s="61"/>
      <c r="G316" s="62"/>
      <c r="I316" s="63" t="str">
        <f t="shared" si="3"/>
        <v>-</v>
      </c>
    </row>
    <row r="317" spans="1:9" ht="17.25" customHeight="1">
      <c r="A317" s="56">
        <v>313</v>
      </c>
      <c r="B317" s="57"/>
      <c r="C317" s="57"/>
      <c r="D317" s="57"/>
      <c r="E317" s="57"/>
      <c r="F317" s="61"/>
      <c r="G317" s="61"/>
      <c r="I317" s="63" t="str">
        <f t="shared" si="3"/>
        <v>-</v>
      </c>
    </row>
    <row r="318" spans="1:9" ht="17.25" customHeight="1">
      <c r="A318" s="56">
        <v>314</v>
      </c>
      <c r="B318" s="57"/>
      <c r="C318" s="57"/>
      <c r="D318" s="57"/>
      <c r="E318" s="57"/>
      <c r="F318" s="61"/>
      <c r="G318" s="61"/>
      <c r="I318" s="63" t="str">
        <f t="shared" si="3"/>
        <v>-</v>
      </c>
    </row>
    <row r="319" spans="1:9" ht="17.25" customHeight="1">
      <c r="A319" s="56">
        <v>315</v>
      </c>
      <c r="B319" s="57"/>
      <c r="C319" s="57"/>
      <c r="D319" s="57"/>
      <c r="E319" s="57"/>
      <c r="F319" s="61"/>
      <c r="G319" s="61"/>
      <c r="I319" s="63" t="str">
        <f t="shared" si="3"/>
        <v>-</v>
      </c>
    </row>
    <row r="320" spans="1:9" ht="17.25" customHeight="1">
      <c r="A320" s="56">
        <v>316</v>
      </c>
      <c r="B320" s="57"/>
      <c r="C320" s="57"/>
      <c r="D320" s="57"/>
      <c r="E320" s="57"/>
      <c r="F320" s="61"/>
      <c r="G320" s="61"/>
      <c r="I320" s="63" t="str">
        <f t="shared" si="3"/>
        <v>-</v>
      </c>
    </row>
    <row r="321" spans="1:9" ht="17.25" customHeight="1">
      <c r="A321" s="56">
        <v>317</v>
      </c>
      <c r="B321" s="57"/>
      <c r="C321" s="57"/>
      <c r="D321" s="57"/>
      <c r="E321" s="57"/>
      <c r="F321" s="61"/>
      <c r="G321" s="62"/>
      <c r="I321" s="63" t="str">
        <f t="shared" si="3"/>
        <v>-</v>
      </c>
    </row>
    <row r="322" spans="1:9" ht="17.25" customHeight="1">
      <c r="A322" s="56">
        <v>318</v>
      </c>
      <c r="B322" s="57"/>
      <c r="C322" s="57"/>
      <c r="D322" s="57"/>
      <c r="E322" s="57"/>
      <c r="F322" s="61"/>
      <c r="G322" s="62"/>
      <c r="I322" s="63" t="str">
        <f t="shared" si="3"/>
        <v>-</v>
      </c>
    </row>
    <row r="323" spans="1:9" ht="17.25" customHeight="1">
      <c r="A323" s="56">
        <v>319</v>
      </c>
      <c r="B323" s="57"/>
      <c r="C323" s="57"/>
      <c r="D323" s="57"/>
      <c r="E323" s="57"/>
      <c r="F323" s="61"/>
      <c r="G323" s="61"/>
      <c r="I323" s="63" t="str">
        <f t="shared" si="3"/>
        <v>-</v>
      </c>
    </row>
    <row r="324" spans="1:9" ht="17.25" customHeight="1">
      <c r="A324" s="56">
        <v>320</v>
      </c>
      <c r="B324" s="57"/>
      <c r="C324" s="57"/>
      <c r="D324" s="57"/>
      <c r="E324" s="57"/>
      <c r="F324" s="61"/>
      <c r="G324" s="61"/>
      <c r="I324" s="63" t="str">
        <f t="shared" si="3"/>
        <v>-</v>
      </c>
    </row>
    <row r="325" spans="1:9" ht="17.25" customHeight="1">
      <c r="A325" s="56">
        <v>321</v>
      </c>
      <c r="B325" s="57"/>
      <c r="C325" s="57"/>
      <c r="D325" s="57"/>
      <c r="E325" s="57"/>
      <c r="F325" s="61"/>
      <c r="G325" s="62"/>
      <c r="I325" s="63" t="str">
        <f aca="true" t="shared" si="4" ref="I325:I388">CONCATENATE(F325,"-",G325)</f>
        <v>-</v>
      </c>
    </row>
    <row r="326" spans="1:9" ht="17.25" customHeight="1">
      <c r="A326" s="56">
        <v>322</v>
      </c>
      <c r="B326" s="57"/>
      <c r="C326" s="57"/>
      <c r="D326" s="57"/>
      <c r="E326" s="57"/>
      <c r="F326" s="61"/>
      <c r="G326" s="62"/>
      <c r="I326" s="63" t="str">
        <f t="shared" si="4"/>
        <v>-</v>
      </c>
    </row>
    <row r="327" spans="1:9" ht="17.25" customHeight="1">
      <c r="A327" s="56">
        <v>323</v>
      </c>
      <c r="B327" s="57"/>
      <c r="C327" s="57"/>
      <c r="D327" s="57"/>
      <c r="E327" s="57"/>
      <c r="F327" s="61"/>
      <c r="G327" s="62"/>
      <c r="I327" s="63" t="str">
        <f t="shared" si="4"/>
        <v>-</v>
      </c>
    </row>
    <row r="328" spans="1:9" ht="17.25" customHeight="1">
      <c r="A328" s="56">
        <v>324</v>
      </c>
      <c r="B328" s="57"/>
      <c r="C328" s="57"/>
      <c r="D328" s="57"/>
      <c r="E328" s="57"/>
      <c r="F328" s="61"/>
      <c r="G328" s="61"/>
      <c r="I328" s="63" t="str">
        <f t="shared" si="4"/>
        <v>-</v>
      </c>
    </row>
    <row r="329" spans="1:9" ht="17.25" customHeight="1">
      <c r="A329" s="56">
        <v>325</v>
      </c>
      <c r="B329" s="57"/>
      <c r="C329" s="57"/>
      <c r="D329" s="57"/>
      <c r="E329" s="57"/>
      <c r="F329" s="61"/>
      <c r="G329" s="61"/>
      <c r="I329" s="63" t="str">
        <f t="shared" si="4"/>
        <v>-</v>
      </c>
    </row>
    <row r="330" spans="1:9" ht="17.25" customHeight="1">
      <c r="A330" s="56">
        <v>326</v>
      </c>
      <c r="B330" s="57"/>
      <c r="C330" s="57"/>
      <c r="D330" s="57"/>
      <c r="E330" s="57"/>
      <c r="F330" s="61"/>
      <c r="G330" s="61"/>
      <c r="I330" s="63" t="str">
        <f t="shared" si="4"/>
        <v>-</v>
      </c>
    </row>
    <row r="331" spans="1:9" ht="17.25" customHeight="1">
      <c r="A331" s="56">
        <v>327</v>
      </c>
      <c r="B331" s="57"/>
      <c r="C331" s="57"/>
      <c r="D331" s="57"/>
      <c r="E331" s="57"/>
      <c r="F331" s="61"/>
      <c r="G331" s="61"/>
      <c r="I331" s="63" t="str">
        <f t="shared" si="4"/>
        <v>-</v>
      </c>
    </row>
    <row r="332" spans="1:9" ht="17.25" customHeight="1">
      <c r="A332" s="56">
        <v>328</v>
      </c>
      <c r="B332" s="57"/>
      <c r="C332" s="57"/>
      <c r="D332" s="57"/>
      <c r="E332" s="57"/>
      <c r="F332" s="61"/>
      <c r="G332" s="62"/>
      <c r="I332" s="63" t="str">
        <f t="shared" si="4"/>
        <v>-</v>
      </c>
    </row>
    <row r="333" spans="1:9" ht="17.25" customHeight="1">
      <c r="A333" s="56">
        <v>329</v>
      </c>
      <c r="B333" s="57"/>
      <c r="C333" s="57"/>
      <c r="D333" s="57"/>
      <c r="E333" s="57"/>
      <c r="F333" s="61"/>
      <c r="G333" s="62"/>
      <c r="I333" s="63" t="str">
        <f t="shared" si="4"/>
        <v>-</v>
      </c>
    </row>
    <row r="334" spans="1:9" ht="17.25" customHeight="1">
      <c r="A334" s="56">
        <v>330</v>
      </c>
      <c r="B334" s="57"/>
      <c r="C334" s="57"/>
      <c r="D334" s="57"/>
      <c r="E334" s="57"/>
      <c r="F334" s="61"/>
      <c r="G334" s="61"/>
      <c r="I334" s="63" t="str">
        <f t="shared" si="4"/>
        <v>-</v>
      </c>
    </row>
    <row r="335" spans="1:9" ht="17.25" customHeight="1">
      <c r="A335" s="56">
        <v>331</v>
      </c>
      <c r="B335" s="57"/>
      <c r="C335" s="57"/>
      <c r="D335" s="57"/>
      <c r="E335" s="57"/>
      <c r="F335" s="61"/>
      <c r="G335" s="61"/>
      <c r="I335" s="63" t="str">
        <f t="shared" si="4"/>
        <v>-</v>
      </c>
    </row>
    <row r="336" spans="1:9" ht="17.25" customHeight="1">
      <c r="A336" s="56">
        <v>332</v>
      </c>
      <c r="B336" s="57"/>
      <c r="C336" s="57"/>
      <c r="D336" s="57"/>
      <c r="E336" s="57"/>
      <c r="F336" s="61"/>
      <c r="G336" s="61"/>
      <c r="I336" s="63" t="str">
        <f t="shared" si="4"/>
        <v>-</v>
      </c>
    </row>
    <row r="337" spans="1:9" ht="17.25" customHeight="1">
      <c r="A337" s="56">
        <v>333</v>
      </c>
      <c r="B337" s="57"/>
      <c r="C337" s="57"/>
      <c r="D337" s="57"/>
      <c r="E337" s="57"/>
      <c r="F337" s="61"/>
      <c r="G337" s="61"/>
      <c r="I337" s="63" t="str">
        <f t="shared" si="4"/>
        <v>-</v>
      </c>
    </row>
    <row r="338" spans="1:9" ht="17.25" customHeight="1">
      <c r="A338" s="56">
        <v>334</v>
      </c>
      <c r="B338" s="57"/>
      <c r="C338" s="57"/>
      <c r="D338" s="57"/>
      <c r="E338" s="57"/>
      <c r="F338" s="61"/>
      <c r="G338" s="62"/>
      <c r="I338" s="63" t="str">
        <f t="shared" si="4"/>
        <v>-</v>
      </c>
    </row>
    <row r="339" spans="1:9" ht="17.25" customHeight="1">
      <c r="A339" s="56">
        <v>335</v>
      </c>
      <c r="B339" s="57"/>
      <c r="C339" s="57"/>
      <c r="D339" s="57"/>
      <c r="E339" s="57"/>
      <c r="F339" s="61"/>
      <c r="G339" s="62"/>
      <c r="I339" s="63" t="str">
        <f t="shared" si="4"/>
        <v>-</v>
      </c>
    </row>
    <row r="340" spans="1:9" ht="17.25" customHeight="1">
      <c r="A340" s="56">
        <v>336</v>
      </c>
      <c r="B340" s="57"/>
      <c r="C340" s="57"/>
      <c r="D340" s="57"/>
      <c r="E340" s="57"/>
      <c r="F340" s="61"/>
      <c r="G340" s="61"/>
      <c r="I340" s="63" t="str">
        <f t="shared" si="4"/>
        <v>-</v>
      </c>
    </row>
    <row r="341" spans="1:9" ht="17.25" customHeight="1">
      <c r="A341" s="56">
        <v>337</v>
      </c>
      <c r="B341" s="57"/>
      <c r="C341" s="57"/>
      <c r="D341" s="57"/>
      <c r="E341" s="57"/>
      <c r="F341" s="61"/>
      <c r="G341" s="61"/>
      <c r="I341" s="63" t="str">
        <f t="shared" si="4"/>
        <v>-</v>
      </c>
    </row>
    <row r="342" spans="1:9" ht="17.25" customHeight="1">
      <c r="A342" s="56">
        <v>338</v>
      </c>
      <c r="B342" s="57"/>
      <c r="C342" s="57"/>
      <c r="D342" s="57"/>
      <c r="E342" s="57"/>
      <c r="F342" s="61"/>
      <c r="G342" s="61"/>
      <c r="I342" s="63" t="str">
        <f t="shared" si="4"/>
        <v>-</v>
      </c>
    </row>
    <row r="343" spans="1:9" ht="17.25" customHeight="1">
      <c r="A343" s="56">
        <v>339</v>
      </c>
      <c r="B343" s="57"/>
      <c r="C343" s="57"/>
      <c r="D343" s="57"/>
      <c r="E343" s="57"/>
      <c r="F343" s="61"/>
      <c r="G343" s="61"/>
      <c r="I343" s="63" t="str">
        <f t="shared" si="4"/>
        <v>-</v>
      </c>
    </row>
    <row r="344" spans="1:9" ht="17.25" customHeight="1">
      <c r="A344" s="56">
        <v>340</v>
      </c>
      <c r="B344" s="57"/>
      <c r="C344" s="57"/>
      <c r="D344" s="57"/>
      <c r="E344" s="57"/>
      <c r="F344" s="61"/>
      <c r="G344" s="62"/>
      <c r="I344" s="63" t="str">
        <f t="shared" si="4"/>
        <v>-</v>
      </c>
    </row>
    <row r="345" spans="1:9" ht="17.25" customHeight="1">
      <c r="A345" s="56">
        <v>341</v>
      </c>
      <c r="B345" s="57"/>
      <c r="C345" s="57"/>
      <c r="D345" s="57"/>
      <c r="E345" s="57"/>
      <c r="F345" s="61"/>
      <c r="G345" s="62"/>
      <c r="I345" s="63" t="str">
        <f t="shared" si="4"/>
        <v>-</v>
      </c>
    </row>
    <row r="346" spans="1:9" ht="17.25" customHeight="1">
      <c r="A346" s="56">
        <v>342</v>
      </c>
      <c r="B346" s="57"/>
      <c r="C346" s="57"/>
      <c r="D346" s="57"/>
      <c r="E346" s="57"/>
      <c r="F346" s="61"/>
      <c r="G346" s="61"/>
      <c r="I346" s="63" t="str">
        <f t="shared" si="4"/>
        <v>-</v>
      </c>
    </row>
    <row r="347" spans="1:9" ht="17.25" customHeight="1">
      <c r="A347" s="56">
        <v>343</v>
      </c>
      <c r="B347" s="57"/>
      <c r="C347" s="57"/>
      <c r="D347" s="57"/>
      <c r="E347" s="57"/>
      <c r="F347" s="61"/>
      <c r="G347" s="61"/>
      <c r="I347" s="63" t="str">
        <f t="shared" si="4"/>
        <v>-</v>
      </c>
    </row>
    <row r="348" spans="1:9" ht="17.25" customHeight="1">
      <c r="A348" s="56">
        <v>344</v>
      </c>
      <c r="B348" s="57"/>
      <c r="C348" s="57"/>
      <c r="D348" s="57"/>
      <c r="E348" s="57"/>
      <c r="F348" s="61"/>
      <c r="G348" s="61"/>
      <c r="I348" s="63" t="str">
        <f t="shared" si="4"/>
        <v>-</v>
      </c>
    </row>
    <row r="349" spans="1:9" ht="17.25" customHeight="1">
      <c r="A349" s="56">
        <v>345</v>
      </c>
      <c r="B349" s="57"/>
      <c r="C349" s="57"/>
      <c r="D349" s="57"/>
      <c r="E349" s="57"/>
      <c r="F349" s="61"/>
      <c r="G349" s="61"/>
      <c r="I349" s="63" t="str">
        <f t="shared" si="4"/>
        <v>-</v>
      </c>
    </row>
    <row r="350" spans="1:9" ht="17.25" customHeight="1">
      <c r="A350" s="56">
        <v>346</v>
      </c>
      <c r="B350" s="57"/>
      <c r="C350" s="57"/>
      <c r="D350" s="57"/>
      <c r="E350" s="57"/>
      <c r="F350" s="61"/>
      <c r="G350" s="62"/>
      <c r="I350" s="63" t="str">
        <f t="shared" si="4"/>
        <v>-</v>
      </c>
    </row>
    <row r="351" spans="1:9" ht="17.25" customHeight="1">
      <c r="A351" s="56">
        <v>347</v>
      </c>
      <c r="B351" s="57"/>
      <c r="C351" s="57"/>
      <c r="D351" s="57"/>
      <c r="E351" s="57"/>
      <c r="F351" s="61"/>
      <c r="G351" s="62"/>
      <c r="I351" s="63" t="str">
        <f t="shared" si="4"/>
        <v>-</v>
      </c>
    </row>
    <row r="352" spans="1:9" ht="17.25" customHeight="1">
      <c r="A352" s="56">
        <v>348</v>
      </c>
      <c r="B352" s="57"/>
      <c r="C352" s="57"/>
      <c r="D352" s="58"/>
      <c r="E352" s="57"/>
      <c r="F352" s="61"/>
      <c r="G352" s="62"/>
      <c r="I352" s="63" t="str">
        <f t="shared" si="4"/>
        <v>-</v>
      </c>
    </row>
    <row r="353" spans="1:9" ht="17.25" customHeight="1">
      <c r="A353" s="56">
        <v>349</v>
      </c>
      <c r="B353" s="57"/>
      <c r="C353" s="57"/>
      <c r="D353" s="58"/>
      <c r="E353" s="57"/>
      <c r="F353" s="61"/>
      <c r="G353" s="61"/>
      <c r="I353" s="63" t="str">
        <f t="shared" si="4"/>
        <v>-</v>
      </c>
    </row>
    <row r="354" spans="1:9" ht="17.25" customHeight="1">
      <c r="A354" s="56">
        <v>350</v>
      </c>
      <c r="B354" s="57"/>
      <c r="C354" s="57"/>
      <c r="D354" s="58"/>
      <c r="E354" s="58"/>
      <c r="F354" s="61"/>
      <c r="G354" s="61"/>
      <c r="I354" s="63" t="str">
        <f t="shared" si="4"/>
        <v>-</v>
      </c>
    </row>
    <row r="355" spans="1:9" ht="17.25" customHeight="1">
      <c r="A355" s="56">
        <v>351</v>
      </c>
      <c r="B355" s="57"/>
      <c r="C355" s="57"/>
      <c r="D355" s="57"/>
      <c r="E355" s="58"/>
      <c r="F355" s="62"/>
      <c r="G355" s="61"/>
      <c r="I355" s="63" t="str">
        <f t="shared" si="4"/>
        <v>-</v>
      </c>
    </row>
    <row r="356" spans="1:9" ht="17.25" customHeight="1">
      <c r="A356" s="56">
        <v>352</v>
      </c>
      <c r="B356" s="57"/>
      <c r="C356" s="57"/>
      <c r="D356" s="57"/>
      <c r="E356" s="58"/>
      <c r="F356" s="62"/>
      <c r="G356" s="61"/>
      <c r="I356" s="63" t="str">
        <f t="shared" si="4"/>
        <v>-</v>
      </c>
    </row>
    <row r="357" spans="1:9" ht="17.25" customHeight="1">
      <c r="A357" s="56">
        <v>353</v>
      </c>
      <c r="B357" s="57"/>
      <c r="C357" s="57"/>
      <c r="D357" s="57"/>
      <c r="E357" s="57"/>
      <c r="F357" s="62"/>
      <c r="G357" s="61"/>
      <c r="I357" s="63" t="str">
        <f t="shared" si="4"/>
        <v>-</v>
      </c>
    </row>
    <row r="358" spans="1:9" ht="17.25" customHeight="1">
      <c r="A358" s="56">
        <v>354</v>
      </c>
      <c r="B358" s="57"/>
      <c r="C358" s="57"/>
      <c r="D358" s="57"/>
      <c r="E358" s="57"/>
      <c r="F358" s="61"/>
      <c r="G358" s="61"/>
      <c r="I358" s="63" t="str">
        <f t="shared" si="4"/>
        <v>-</v>
      </c>
    </row>
    <row r="359" spans="1:9" ht="17.25" customHeight="1">
      <c r="A359" s="56">
        <v>355</v>
      </c>
      <c r="B359" s="57"/>
      <c r="C359" s="57"/>
      <c r="D359" s="57"/>
      <c r="E359" s="57"/>
      <c r="F359" s="61"/>
      <c r="G359" s="61"/>
      <c r="I359" s="63" t="str">
        <f t="shared" si="4"/>
        <v>-</v>
      </c>
    </row>
    <row r="360" spans="1:9" ht="17.25" customHeight="1">
      <c r="A360" s="56">
        <v>356</v>
      </c>
      <c r="B360" s="57"/>
      <c r="C360" s="57"/>
      <c r="D360" s="57"/>
      <c r="E360" s="57"/>
      <c r="F360" s="61"/>
      <c r="G360" s="61"/>
      <c r="I360" s="63" t="str">
        <f t="shared" si="4"/>
        <v>-</v>
      </c>
    </row>
    <row r="361" spans="1:9" ht="17.25" customHeight="1">
      <c r="A361" s="56">
        <v>357</v>
      </c>
      <c r="B361" s="57"/>
      <c r="C361" s="57"/>
      <c r="D361" s="57"/>
      <c r="E361" s="57"/>
      <c r="F361" s="61"/>
      <c r="G361" s="61"/>
      <c r="I361" s="63" t="str">
        <f t="shared" si="4"/>
        <v>-</v>
      </c>
    </row>
    <row r="362" spans="1:9" ht="17.25" customHeight="1">
      <c r="A362" s="56">
        <v>358</v>
      </c>
      <c r="B362" s="57"/>
      <c r="C362" s="57"/>
      <c r="D362" s="57"/>
      <c r="E362" s="57"/>
      <c r="F362" s="61"/>
      <c r="G362" s="61"/>
      <c r="I362" s="63" t="str">
        <f t="shared" si="4"/>
        <v>-</v>
      </c>
    </row>
    <row r="363" spans="1:9" ht="17.25" customHeight="1">
      <c r="A363" s="56">
        <v>359</v>
      </c>
      <c r="B363" s="57"/>
      <c r="C363" s="57"/>
      <c r="D363" s="57"/>
      <c r="E363" s="57"/>
      <c r="F363" s="61"/>
      <c r="G363" s="62"/>
      <c r="I363" s="63" t="str">
        <f t="shared" si="4"/>
        <v>-</v>
      </c>
    </row>
    <row r="364" spans="1:9" ht="17.25" customHeight="1">
      <c r="A364" s="56">
        <v>360</v>
      </c>
      <c r="B364" s="57"/>
      <c r="C364" s="57"/>
      <c r="D364" s="57"/>
      <c r="E364" s="57"/>
      <c r="F364" s="61"/>
      <c r="G364" s="62"/>
      <c r="I364" s="63" t="str">
        <f t="shared" si="4"/>
        <v>-</v>
      </c>
    </row>
    <row r="365" spans="1:9" ht="17.25" customHeight="1">
      <c r="A365" s="56">
        <v>361</v>
      </c>
      <c r="B365" s="57"/>
      <c r="C365" s="57"/>
      <c r="D365" s="57"/>
      <c r="E365" s="57"/>
      <c r="F365" s="61"/>
      <c r="G365" s="61"/>
      <c r="I365" s="63" t="str">
        <f t="shared" si="4"/>
        <v>-</v>
      </c>
    </row>
    <row r="366" spans="1:9" ht="17.25" customHeight="1">
      <c r="A366" s="56">
        <v>362</v>
      </c>
      <c r="B366" s="57"/>
      <c r="C366" s="57"/>
      <c r="D366" s="57"/>
      <c r="E366" s="57"/>
      <c r="F366" s="61"/>
      <c r="G366" s="61"/>
      <c r="I366" s="63" t="str">
        <f t="shared" si="4"/>
        <v>-</v>
      </c>
    </row>
    <row r="367" spans="1:9" ht="17.25" customHeight="1">
      <c r="A367" s="56">
        <v>363</v>
      </c>
      <c r="B367" s="57"/>
      <c r="C367" s="57"/>
      <c r="D367" s="57"/>
      <c r="E367" s="57"/>
      <c r="F367" s="61"/>
      <c r="G367" s="61"/>
      <c r="I367" s="63" t="str">
        <f t="shared" si="4"/>
        <v>-</v>
      </c>
    </row>
    <row r="368" spans="1:9" ht="17.25" customHeight="1">
      <c r="A368" s="56">
        <v>364</v>
      </c>
      <c r="B368" s="57"/>
      <c r="C368" s="58"/>
      <c r="D368" s="57"/>
      <c r="E368" s="57"/>
      <c r="F368" s="61"/>
      <c r="G368" s="61"/>
      <c r="I368" s="63" t="str">
        <f t="shared" si="4"/>
        <v>-</v>
      </c>
    </row>
    <row r="369" spans="1:9" ht="17.25" customHeight="1">
      <c r="A369" s="56">
        <v>365</v>
      </c>
      <c r="B369" s="57"/>
      <c r="C369" s="58"/>
      <c r="D369" s="57"/>
      <c r="E369" s="57"/>
      <c r="F369" s="61"/>
      <c r="G369" s="62"/>
      <c r="I369" s="63" t="str">
        <f t="shared" si="4"/>
        <v>-</v>
      </c>
    </row>
    <row r="370" spans="1:9" ht="17.25" customHeight="1">
      <c r="A370" s="56">
        <v>366</v>
      </c>
      <c r="B370" s="57"/>
      <c r="C370" s="58"/>
      <c r="D370" s="57"/>
      <c r="E370" s="57"/>
      <c r="F370" s="61"/>
      <c r="G370" s="62"/>
      <c r="I370" s="63" t="str">
        <f t="shared" si="4"/>
        <v>-</v>
      </c>
    </row>
    <row r="371" spans="1:9" ht="17.25" customHeight="1">
      <c r="A371" s="56">
        <v>367</v>
      </c>
      <c r="B371" s="57"/>
      <c r="C371" s="57"/>
      <c r="D371" s="57"/>
      <c r="E371" s="57"/>
      <c r="F371" s="61"/>
      <c r="G371" s="62"/>
      <c r="I371" s="63" t="str">
        <f t="shared" si="4"/>
        <v>-</v>
      </c>
    </row>
    <row r="372" spans="1:9" ht="17.25" customHeight="1">
      <c r="A372" s="56">
        <v>368</v>
      </c>
      <c r="B372" s="57"/>
      <c r="C372" s="57"/>
      <c r="D372" s="57"/>
      <c r="E372" s="57"/>
      <c r="F372" s="61"/>
      <c r="G372" s="61"/>
      <c r="I372" s="63" t="str">
        <f t="shared" si="4"/>
        <v>-</v>
      </c>
    </row>
    <row r="373" spans="1:9" ht="17.25" customHeight="1">
      <c r="A373" s="56">
        <v>369</v>
      </c>
      <c r="B373" s="57"/>
      <c r="C373" s="57"/>
      <c r="D373" s="57"/>
      <c r="E373" s="57"/>
      <c r="F373" s="61"/>
      <c r="G373" s="61"/>
      <c r="I373" s="63" t="str">
        <f t="shared" si="4"/>
        <v>-</v>
      </c>
    </row>
    <row r="374" spans="1:9" ht="17.25" customHeight="1">
      <c r="A374" s="56">
        <v>370</v>
      </c>
      <c r="B374" s="57"/>
      <c r="C374" s="57"/>
      <c r="D374" s="57"/>
      <c r="E374" s="57"/>
      <c r="F374" s="61"/>
      <c r="G374" s="61"/>
      <c r="I374" s="63" t="str">
        <f t="shared" si="4"/>
        <v>-</v>
      </c>
    </row>
    <row r="375" spans="1:9" ht="17.25" customHeight="1">
      <c r="A375" s="56">
        <v>371</v>
      </c>
      <c r="B375" s="57"/>
      <c r="C375" s="57"/>
      <c r="D375" s="57"/>
      <c r="E375" s="57"/>
      <c r="F375" s="61"/>
      <c r="G375" s="61"/>
      <c r="I375" s="63" t="str">
        <f t="shared" si="4"/>
        <v>-</v>
      </c>
    </row>
    <row r="376" spans="1:9" ht="17.25" customHeight="1">
      <c r="A376" s="56">
        <v>372</v>
      </c>
      <c r="B376" s="57"/>
      <c r="C376" s="57"/>
      <c r="D376" s="57"/>
      <c r="E376" s="57"/>
      <c r="F376" s="61"/>
      <c r="G376" s="62"/>
      <c r="I376" s="63" t="str">
        <f t="shared" si="4"/>
        <v>-</v>
      </c>
    </row>
    <row r="377" spans="1:9" ht="17.25" customHeight="1">
      <c r="A377" s="56">
        <v>373</v>
      </c>
      <c r="B377" s="57"/>
      <c r="C377" s="57"/>
      <c r="D377" s="57"/>
      <c r="E377" s="57"/>
      <c r="F377" s="61"/>
      <c r="G377" s="62"/>
      <c r="I377" s="63" t="str">
        <f t="shared" si="4"/>
        <v>-</v>
      </c>
    </row>
    <row r="378" spans="1:9" ht="17.25" customHeight="1">
      <c r="A378" s="56">
        <v>374</v>
      </c>
      <c r="B378" s="57"/>
      <c r="C378" s="57"/>
      <c r="D378" s="57"/>
      <c r="E378" s="57"/>
      <c r="F378" s="61"/>
      <c r="G378" s="61"/>
      <c r="I378" s="63" t="str">
        <f t="shared" si="4"/>
        <v>-</v>
      </c>
    </row>
    <row r="379" spans="1:9" ht="17.25" customHeight="1">
      <c r="A379" s="56">
        <v>375</v>
      </c>
      <c r="B379" s="57"/>
      <c r="C379" s="57"/>
      <c r="D379" s="57"/>
      <c r="E379" s="57"/>
      <c r="F379" s="61"/>
      <c r="G379" s="62"/>
      <c r="I379" s="63" t="str">
        <f t="shared" si="4"/>
        <v>-</v>
      </c>
    </row>
    <row r="380" spans="1:9" ht="17.25" customHeight="1">
      <c r="A380" s="56">
        <v>376</v>
      </c>
      <c r="B380" s="57"/>
      <c r="C380" s="57"/>
      <c r="D380" s="57"/>
      <c r="E380" s="57"/>
      <c r="F380" s="61"/>
      <c r="G380" s="62"/>
      <c r="I380" s="63" t="str">
        <f t="shared" si="4"/>
        <v>-</v>
      </c>
    </row>
    <row r="381" spans="1:9" ht="17.25" customHeight="1">
      <c r="A381" s="56">
        <v>377</v>
      </c>
      <c r="B381" s="57"/>
      <c r="C381" s="57"/>
      <c r="D381" s="57"/>
      <c r="E381" s="57"/>
      <c r="F381" s="61"/>
      <c r="G381" s="61"/>
      <c r="I381" s="63" t="str">
        <f t="shared" si="4"/>
        <v>-</v>
      </c>
    </row>
    <row r="382" spans="1:9" ht="17.25" customHeight="1">
      <c r="A382" s="56">
        <v>378</v>
      </c>
      <c r="B382" s="57"/>
      <c r="C382" s="57"/>
      <c r="D382" s="57"/>
      <c r="E382" s="57"/>
      <c r="F382" s="61"/>
      <c r="G382" s="61"/>
      <c r="I382" s="63" t="str">
        <f t="shared" si="4"/>
        <v>-</v>
      </c>
    </row>
    <row r="383" spans="1:9" ht="17.25" customHeight="1">
      <c r="A383" s="56">
        <v>379</v>
      </c>
      <c r="B383" s="57"/>
      <c r="C383" s="57"/>
      <c r="D383" s="57"/>
      <c r="E383" s="57"/>
      <c r="F383" s="61"/>
      <c r="G383" s="61"/>
      <c r="I383" s="63" t="str">
        <f t="shared" si="4"/>
        <v>-</v>
      </c>
    </row>
    <row r="384" spans="1:9" ht="17.25" customHeight="1">
      <c r="A384" s="56">
        <v>380</v>
      </c>
      <c r="B384" s="57"/>
      <c r="C384" s="57"/>
      <c r="D384" s="57"/>
      <c r="E384" s="57"/>
      <c r="F384" s="61"/>
      <c r="G384" s="61"/>
      <c r="I384" s="63" t="str">
        <f t="shared" si="4"/>
        <v>-</v>
      </c>
    </row>
    <row r="385" spans="1:9" ht="17.25" customHeight="1">
      <c r="A385" s="56">
        <v>381</v>
      </c>
      <c r="B385" s="57"/>
      <c r="C385" s="57"/>
      <c r="D385" s="57"/>
      <c r="E385" s="57"/>
      <c r="F385" s="61"/>
      <c r="G385" s="62"/>
      <c r="I385" s="63" t="str">
        <f t="shared" si="4"/>
        <v>-</v>
      </c>
    </row>
    <row r="386" spans="1:9" ht="17.25" customHeight="1">
      <c r="A386" s="56">
        <v>382</v>
      </c>
      <c r="B386" s="57"/>
      <c r="C386" s="57"/>
      <c r="D386" s="57"/>
      <c r="E386" s="57"/>
      <c r="F386" s="61"/>
      <c r="G386" s="62"/>
      <c r="I386" s="63" t="str">
        <f t="shared" si="4"/>
        <v>-</v>
      </c>
    </row>
    <row r="387" spans="1:9" ht="17.25" customHeight="1">
      <c r="A387" s="56">
        <v>383</v>
      </c>
      <c r="B387" s="57"/>
      <c r="C387" s="57"/>
      <c r="D387" s="57"/>
      <c r="E387" s="57"/>
      <c r="F387" s="61"/>
      <c r="G387" s="61"/>
      <c r="I387" s="63" t="str">
        <f t="shared" si="4"/>
        <v>-</v>
      </c>
    </row>
    <row r="388" spans="1:9" ht="17.25" customHeight="1">
      <c r="A388" s="56">
        <v>384</v>
      </c>
      <c r="B388" s="57"/>
      <c r="C388" s="57"/>
      <c r="D388" s="57"/>
      <c r="E388" s="57"/>
      <c r="F388" s="61"/>
      <c r="G388" s="61"/>
      <c r="I388" s="63" t="str">
        <f t="shared" si="4"/>
        <v>-</v>
      </c>
    </row>
    <row r="389" spans="1:9" ht="17.25" customHeight="1">
      <c r="A389" s="56">
        <v>385</v>
      </c>
      <c r="B389" s="57"/>
      <c r="C389" s="57"/>
      <c r="D389" s="57"/>
      <c r="E389" s="57"/>
      <c r="F389" s="61"/>
      <c r="G389" s="62"/>
      <c r="I389" s="63" t="str">
        <f aca="true" t="shared" si="5" ref="I389:I452">CONCATENATE(F389,"-",G389)</f>
        <v>-</v>
      </c>
    </row>
    <row r="390" spans="1:9" ht="17.25" customHeight="1">
      <c r="A390" s="56">
        <v>386</v>
      </c>
      <c r="B390" s="57"/>
      <c r="C390" s="57"/>
      <c r="D390" s="57"/>
      <c r="E390" s="57"/>
      <c r="F390" s="61"/>
      <c r="G390" s="62"/>
      <c r="I390" s="63" t="str">
        <f t="shared" si="5"/>
        <v>-</v>
      </c>
    </row>
    <row r="391" spans="1:9" ht="17.25" customHeight="1">
      <c r="A391" s="56">
        <v>387</v>
      </c>
      <c r="B391" s="57"/>
      <c r="C391" s="57"/>
      <c r="D391" s="57"/>
      <c r="E391" s="57"/>
      <c r="F391" s="61"/>
      <c r="G391" s="62"/>
      <c r="I391" s="63" t="str">
        <f t="shared" si="5"/>
        <v>-</v>
      </c>
    </row>
    <row r="392" spans="1:9" ht="17.25" customHeight="1">
      <c r="A392" s="56">
        <v>388</v>
      </c>
      <c r="B392" s="57"/>
      <c r="C392" s="57"/>
      <c r="D392" s="57"/>
      <c r="E392" s="57"/>
      <c r="F392" s="61"/>
      <c r="G392" s="61"/>
      <c r="I392" s="63" t="str">
        <f t="shared" si="5"/>
        <v>-</v>
      </c>
    </row>
    <row r="393" spans="1:9" ht="17.25" customHeight="1">
      <c r="A393" s="56">
        <v>389</v>
      </c>
      <c r="B393" s="57"/>
      <c r="C393" s="57"/>
      <c r="D393" s="57"/>
      <c r="E393" s="57"/>
      <c r="F393" s="61"/>
      <c r="G393" s="61"/>
      <c r="I393" s="63" t="str">
        <f t="shared" si="5"/>
        <v>-</v>
      </c>
    </row>
    <row r="394" spans="1:9" ht="17.25" customHeight="1">
      <c r="A394" s="56">
        <v>390</v>
      </c>
      <c r="B394" s="57"/>
      <c r="C394" s="57"/>
      <c r="D394" s="57"/>
      <c r="E394" s="57"/>
      <c r="F394" s="61"/>
      <c r="G394" s="61"/>
      <c r="I394" s="63" t="str">
        <f t="shared" si="5"/>
        <v>-</v>
      </c>
    </row>
    <row r="395" spans="1:9" ht="17.25" customHeight="1">
      <c r="A395" s="56">
        <v>391</v>
      </c>
      <c r="B395" s="57"/>
      <c r="C395" s="57"/>
      <c r="D395" s="57"/>
      <c r="E395" s="57"/>
      <c r="F395" s="61"/>
      <c r="G395" s="61"/>
      <c r="I395" s="63" t="str">
        <f t="shared" si="5"/>
        <v>-</v>
      </c>
    </row>
    <row r="396" spans="1:9" ht="17.25" customHeight="1">
      <c r="A396" s="56">
        <v>392</v>
      </c>
      <c r="B396" s="57"/>
      <c r="C396" s="57"/>
      <c r="D396" s="57"/>
      <c r="E396" s="57"/>
      <c r="F396" s="61"/>
      <c r="G396" s="62"/>
      <c r="I396" s="63" t="str">
        <f t="shared" si="5"/>
        <v>-</v>
      </c>
    </row>
    <row r="397" spans="1:9" ht="17.25" customHeight="1">
      <c r="A397" s="56">
        <v>393</v>
      </c>
      <c r="B397" s="57"/>
      <c r="C397" s="57"/>
      <c r="D397" s="57"/>
      <c r="E397" s="57"/>
      <c r="F397" s="61"/>
      <c r="G397" s="62"/>
      <c r="I397" s="63" t="str">
        <f t="shared" si="5"/>
        <v>-</v>
      </c>
    </row>
    <row r="398" spans="1:9" ht="17.25" customHeight="1">
      <c r="A398" s="56">
        <v>394</v>
      </c>
      <c r="B398" s="57"/>
      <c r="C398" s="57"/>
      <c r="D398" s="57"/>
      <c r="E398" s="57"/>
      <c r="F398" s="61"/>
      <c r="G398" s="61"/>
      <c r="I398" s="63" t="str">
        <f t="shared" si="5"/>
        <v>-</v>
      </c>
    </row>
    <row r="399" spans="1:9" ht="17.25" customHeight="1">
      <c r="A399" s="56">
        <v>395</v>
      </c>
      <c r="B399" s="57"/>
      <c r="C399" s="57"/>
      <c r="D399" s="57"/>
      <c r="E399" s="57"/>
      <c r="F399" s="61"/>
      <c r="G399" s="61"/>
      <c r="I399" s="63" t="str">
        <f t="shared" si="5"/>
        <v>-</v>
      </c>
    </row>
    <row r="400" spans="1:9" ht="17.25" customHeight="1">
      <c r="A400" s="56">
        <v>396</v>
      </c>
      <c r="B400" s="57"/>
      <c r="C400" s="57"/>
      <c r="D400" s="57"/>
      <c r="E400" s="57"/>
      <c r="F400" s="61"/>
      <c r="G400" s="61"/>
      <c r="I400" s="63" t="str">
        <f t="shared" si="5"/>
        <v>-</v>
      </c>
    </row>
    <row r="401" spans="1:9" ht="17.25" customHeight="1">
      <c r="A401" s="56">
        <v>397</v>
      </c>
      <c r="B401" s="57"/>
      <c r="C401" s="57"/>
      <c r="D401" s="57"/>
      <c r="E401" s="57"/>
      <c r="F401" s="61"/>
      <c r="G401" s="61"/>
      <c r="I401" s="63" t="str">
        <f t="shared" si="5"/>
        <v>-</v>
      </c>
    </row>
    <row r="402" spans="1:9" ht="17.25" customHeight="1">
      <c r="A402" s="56">
        <v>398</v>
      </c>
      <c r="B402" s="57"/>
      <c r="C402" s="57"/>
      <c r="D402" s="57"/>
      <c r="E402" s="57"/>
      <c r="F402" s="61"/>
      <c r="G402" s="62"/>
      <c r="I402" s="63" t="str">
        <f t="shared" si="5"/>
        <v>-</v>
      </c>
    </row>
    <row r="403" spans="1:9" ht="17.25" customHeight="1">
      <c r="A403" s="56">
        <v>399</v>
      </c>
      <c r="B403" s="57"/>
      <c r="C403" s="57"/>
      <c r="D403" s="57"/>
      <c r="E403" s="57"/>
      <c r="F403" s="61"/>
      <c r="G403" s="62"/>
      <c r="I403" s="63" t="str">
        <f t="shared" si="5"/>
        <v>-</v>
      </c>
    </row>
    <row r="404" spans="1:9" ht="17.25" customHeight="1">
      <c r="A404" s="56">
        <v>400</v>
      </c>
      <c r="B404" s="57"/>
      <c r="C404" s="57"/>
      <c r="D404" s="57"/>
      <c r="E404" s="57"/>
      <c r="F404" s="61"/>
      <c r="G404" s="61"/>
      <c r="I404" s="63" t="str">
        <f t="shared" si="5"/>
        <v>-</v>
      </c>
    </row>
    <row r="405" spans="1:9" ht="17.25" customHeight="1">
      <c r="A405" s="56">
        <v>401</v>
      </c>
      <c r="B405" s="57"/>
      <c r="C405" s="57"/>
      <c r="D405" s="57"/>
      <c r="E405" s="57"/>
      <c r="F405" s="61"/>
      <c r="G405" s="61"/>
      <c r="I405" s="63" t="str">
        <f t="shared" si="5"/>
        <v>-</v>
      </c>
    </row>
    <row r="406" spans="1:9" ht="17.25" customHeight="1">
      <c r="A406" s="56">
        <v>402</v>
      </c>
      <c r="B406" s="57"/>
      <c r="C406" s="57"/>
      <c r="D406" s="57"/>
      <c r="E406" s="57"/>
      <c r="F406" s="61"/>
      <c r="G406" s="61"/>
      <c r="I406" s="63" t="str">
        <f t="shared" si="5"/>
        <v>-</v>
      </c>
    </row>
    <row r="407" spans="1:9" ht="17.25" customHeight="1">
      <c r="A407" s="56">
        <v>403</v>
      </c>
      <c r="B407" s="57"/>
      <c r="C407" s="57"/>
      <c r="D407" s="57"/>
      <c r="E407" s="57"/>
      <c r="F407" s="61"/>
      <c r="G407" s="61"/>
      <c r="I407" s="63" t="str">
        <f t="shared" si="5"/>
        <v>-</v>
      </c>
    </row>
    <row r="408" spans="1:9" ht="17.25" customHeight="1">
      <c r="A408" s="56">
        <v>404</v>
      </c>
      <c r="B408" s="57"/>
      <c r="C408" s="57"/>
      <c r="D408" s="57"/>
      <c r="E408" s="57"/>
      <c r="F408" s="61"/>
      <c r="G408" s="62"/>
      <c r="I408" s="63" t="str">
        <f t="shared" si="5"/>
        <v>-</v>
      </c>
    </row>
    <row r="409" spans="1:9" ht="17.25" customHeight="1">
      <c r="A409" s="56">
        <v>405</v>
      </c>
      <c r="B409" s="57"/>
      <c r="C409" s="57"/>
      <c r="D409" s="57"/>
      <c r="E409" s="57"/>
      <c r="F409" s="61"/>
      <c r="G409" s="62"/>
      <c r="I409" s="63" t="str">
        <f t="shared" si="5"/>
        <v>-</v>
      </c>
    </row>
    <row r="410" spans="1:9" ht="17.25" customHeight="1">
      <c r="A410" s="56">
        <v>406</v>
      </c>
      <c r="B410" s="57"/>
      <c r="C410" s="57"/>
      <c r="D410" s="58"/>
      <c r="E410" s="57"/>
      <c r="F410" s="61"/>
      <c r="G410" s="61"/>
      <c r="I410" s="63" t="str">
        <f t="shared" si="5"/>
        <v>-</v>
      </c>
    </row>
    <row r="411" spans="1:9" ht="17.25" customHeight="1">
      <c r="A411" s="56">
        <v>407</v>
      </c>
      <c r="B411" s="57"/>
      <c r="C411" s="57"/>
      <c r="D411" s="58"/>
      <c r="E411" s="57"/>
      <c r="F411" s="61"/>
      <c r="G411" s="61"/>
      <c r="I411" s="63" t="str">
        <f t="shared" si="5"/>
        <v>-</v>
      </c>
    </row>
    <row r="412" spans="1:9" ht="17.25" customHeight="1">
      <c r="A412" s="56">
        <v>408</v>
      </c>
      <c r="B412" s="57"/>
      <c r="C412" s="57"/>
      <c r="D412" s="58"/>
      <c r="E412" s="57"/>
      <c r="F412" s="61"/>
      <c r="G412" s="61"/>
      <c r="I412" s="63" t="str">
        <f t="shared" si="5"/>
        <v>-</v>
      </c>
    </row>
    <row r="413" spans="1:9" ht="17.25" customHeight="1">
      <c r="A413" s="56">
        <v>409</v>
      </c>
      <c r="B413" s="57"/>
      <c r="C413" s="57"/>
      <c r="D413" s="57"/>
      <c r="E413" s="57"/>
      <c r="F413" s="61"/>
      <c r="G413" s="61"/>
      <c r="I413" s="63" t="str">
        <f t="shared" si="5"/>
        <v>-</v>
      </c>
    </row>
    <row r="414" spans="1:9" ht="17.25" customHeight="1">
      <c r="A414" s="56">
        <v>410</v>
      </c>
      <c r="B414" s="57"/>
      <c r="C414" s="57"/>
      <c r="D414" s="57"/>
      <c r="E414" s="57"/>
      <c r="F414" s="61"/>
      <c r="G414" s="62"/>
      <c r="I414" s="63" t="str">
        <f t="shared" si="5"/>
        <v>-</v>
      </c>
    </row>
    <row r="415" spans="1:9" ht="17.25" customHeight="1">
      <c r="A415" s="56">
        <v>411</v>
      </c>
      <c r="B415" s="57"/>
      <c r="C415" s="57"/>
      <c r="D415" s="57"/>
      <c r="E415" s="57"/>
      <c r="F415" s="61"/>
      <c r="G415" s="62"/>
      <c r="I415" s="63" t="str">
        <f t="shared" si="5"/>
        <v>-</v>
      </c>
    </row>
    <row r="416" spans="1:9" ht="17.25" customHeight="1">
      <c r="A416" s="56">
        <v>412</v>
      </c>
      <c r="B416" s="57"/>
      <c r="C416" s="57"/>
      <c r="D416" s="57"/>
      <c r="E416" s="57"/>
      <c r="F416" s="61"/>
      <c r="G416" s="62"/>
      <c r="I416" s="63" t="str">
        <f t="shared" si="5"/>
        <v>-</v>
      </c>
    </row>
    <row r="417" spans="1:9" ht="17.25" customHeight="1">
      <c r="A417" s="56">
        <v>413</v>
      </c>
      <c r="B417" s="57"/>
      <c r="C417" s="57"/>
      <c r="D417" s="57"/>
      <c r="E417" s="57"/>
      <c r="F417" s="61"/>
      <c r="G417" s="61"/>
      <c r="I417" s="63" t="str">
        <f t="shared" si="5"/>
        <v>-</v>
      </c>
    </row>
    <row r="418" spans="1:9" ht="17.25" customHeight="1">
      <c r="A418" s="56">
        <v>414</v>
      </c>
      <c r="B418" s="57"/>
      <c r="C418" s="57"/>
      <c r="D418" s="57"/>
      <c r="E418" s="57"/>
      <c r="F418" s="61"/>
      <c r="G418" s="61"/>
      <c r="I418" s="63" t="str">
        <f t="shared" si="5"/>
        <v>-</v>
      </c>
    </row>
    <row r="419" spans="1:9" ht="17.25" customHeight="1">
      <c r="A419" s="56">
        <v>415</v>
      </c>
      <c r="B419" s="57"/>
      <c r="C419" s="57"/>
      <c r="D419" s="57"/>
      <c r="E419" s="57"/>
      <c r="F419" s="61"/>
      <c r="G419" s="61"/>
      <c r="I419" s="63" t="str">
        <f t="shared" si="5"/>
        <v>-</v>
      </c>
    </row>
    <row r="420" spans="1:9" ht="17.25" customHeight="1">
      <c r="A420" s="56">
        <v>416</v>
      </c>
      <c r="B420" s="57"/>
      <c r="C420" s="57"/>
      <c r="D420" s="57"/>
      <c r="E420" s="57"/>
      <c r="F420" s="61"/>
      <c r="G420" s="61"/>
      <c r="I420" s="63" t="str">
        <f t="shared" si="5"/>
        <v>-</v>
      </c>
    </row>
    <row r="421" spans="1:9" ht="17.25" customHeight="1">
      <c r="A421" s="56">
        <v>417</v>
      </c>
      <c r="B421" s="57"/>
      <c r="C421" s="57"/>
      <c r="D421" s="57"/>
      <c r="E421" s="57"/>
      <c r="F421" s="61"/>
      <c r="G421" s="61"/>
      <c r="I421" s="63" t="str">
        <f t="shared" si="5"/>
        <v>-</v>
      </c>
    </row>
    <row r="422" spans="1:9" ht="17.25" customHeight="1">
      <c r="A422" s="56">
        <v>418</v>
      </c>
      <c r="B422" s="57"/>
      <c r="C422" s="57"/>
      <c r="D422" s="57"/>
      <c r="E422" s="57"/>
      <c r="F422" s="61"/>
      <c r="G422" s="61"/>
      <c r="I422" s="63" t="str">
        <f t="shared" si="5"/>
        <v>-</v>
      </c>
    </row>
    <row r="423" spans="1:9" ht="17.25" customHeight="1">
      <c r="A423" s="56">
        <v>419</v>
      </c>
      <c r="B423" s="57"/>
      <c r="C423" s="57"/>
      <c r="D423" s="57"/>
      <c r="E423" s="57"/>
      <c r="F423" s="61"/>
      <c r="G423" s="61"/>
      <c r="I423" s="63" t="str">
        <f t="shared" si="5"/>
        <v>-</v>
      </c>
    </row>
    <row r="424" spans="1:9" ht="17.25" customHeight="1">
      <c r="A424" s="56">
        <v>420</v>
      </c>
      <c r="B424" s="57"/>
      <c r="C424" s="57"/>
      <c r="D424" s="57"/>
      <c r="E424" s="57"/>
      <c r="F424" s="61"/>
      <c r="G424" s="61"/>
      <c r="I424" s="63" t="str">
        <f t="shared" si="5"/>
        <v>-</v>
      </c>
    </row>
    <row r="425" spans="1:9" ht="17.25" customHeight="1">
      <c r="A425" s="56">
        <v>421</v>
      </c>
      <c r="B425" s="57"/>
      <c r="C425" s="58"/>
      <c r="D425" s="57"/>
      <c r="E425" s="57"/>
      <c r="F425" s="61"/>
      <c r="G425" s="61"/>
      <c r="I425" s="63" t="str">
        <f t="shared" si="5"/>
        <v>-</v>
      </c>
    </row>
    <row r="426" spans="1:9" ht="17.25" customHeight="1">
      <c r="A426" s="56">
        <v>422</v>
      </c>
      <c r="B426" s="57"/>
      <c r="C426" s="58"/>
      <c r="D426" s="57"/>
      <c r="E426" s="57"/>
      <c r="F426" s="61"/>
      <c r="G426" s="61"/>
      <c r="I426" s="63" t="str">
        <f t="shared" si="5"/>
        <v>-</v>
      </c>
    </row>
    <row r="427" spans="1:9" ht="17.25" customHeight="1">
      <c r="A427" s="56">
        <v>423</v>
      </c>
      <c r="B427" s="57"/>
      <c r="C427" s="58"/>
      <c r="D427" s="57"/>
      <c r="E427" s="57"/>
      <c r="F427" s="61"/>
      <c r="G427" s="62"/>
      <c r="I427" s="63" t="str">
        <f t="shared" si="5"/>
        <v>-</v>
      </c>
    </row>
    <row r="428" spans="1:9" ht="17.25" customHeight="1">
      <c r="A428" s="56">
        <v>424</v>
      </c>
      <c r="B428" s="57"/>
      <c r="C428" s="57"/>
      <c r="D428" s="57"/>
      <c r="E428" s="57"/>
      <c r="F428" s="61"/>
      <c r="G428" s="62"/>
      <c r="I428" s="63" t="str">
        <f t="shared" si="5"/>
        <v>-</v>
      </c>
    </row>
    <row r="429" spans="1:9" ht="17.25" customHeight="1">
      <c r="A429" s="56">
        <v>425</v>
      </c>
      <c r="B429" s="57"/>
      <c r="C429" s="57"/>
      <c r="D429" s="57"/>
      <c r="E429" s="57"/>
      <c r="F429" s="61"/>
      <c r="G429" s="61"/>
      <c r="I429" s="63" t="str">
        <f t="shared" si="5"/>
        <v>-</v>
      </c>
    </row>
    <row r="430" spans="1:9" ht="17.25" customHeight="1">
      <c r="A430" s="56">
        <v>426</v>
      </c>
      <c r="B430" s="57"/>
      <c r="C430" s="57"/>
      <c r="D430" s="57"/>
      <c r="E430" s="57"/>
      <c r="F430" s="61"/>
      <c r="G430" s="61"/>
      <c r="I430" s="63" t="str">
        <f t="shared" si="5"/>
        <v>-</v>
      </c>
    </row>
    <row r="431" spans="1:9" ht="17.25" customHeight="1">
      <c r="A431" s="56">
        <v>427</v>
      </c>
      <c r="B431" s="57"/>
      <c r="C431" s="57"/>
      <c r="D431" s="57"/>
      <c r="E431" s="57"/>
      <c r="F431" s="61"/>
      <c r="G431" s="61"/>
      <c r="I431" s="63" t="str">
        <f t="shared" si="5"/>
        <v>-</v>
      </c>
    </row>
    <row r="432" spans="1:9" ht="17.25" customHeight="1">
      <c r="A432" s="56">
        <v>428</v>
      </c>
      <c r="B432" s="57"/>
      <c r="C432" s="57"/>
      <c r="D432" s="57"/>
      <c r="E432" s="57"/>
      <c r="F432" s="61"/>
      <c r="G432" s="61"/>
      <c r="I432" s="63" t="str">
        <f t="shared" si="5"/>
        <v>-</v>
      </c>
    </row>
    <row r="433" spans="1:9" ht="17.25" customHeight="1">
      <c r="A433" s="56">
        <v>429</v>
      </c>
      <c r="B433" s="57"/>
      <c r="C433" s="57"/>
      <c r="D433" s="57"/>
      <c r="E433" s="57"/>
      <c r="F433" s="61"/>
      <c r="G433" s="62"/>
      <c r="I433" s="63" t="str">
        <f t="shared" si="5"/>
        <v>-</v>
      </c>
    </row>
    <row r="434" spans="1:9" ht="17.25" customHeight="1">
      <c r="A434" s="56">
        <v>430</v>
      </c>
      <c r="B434" s="57"/>
      <c r="C434" s="57"/>
      <c r="D434" s="57"/>
      <c r="E434" s="57"/>
      <c r="F434" s="61"/>
      <c r="G434" s="62"/>
      <c r="I434" s="63" t="str">
        <f t="shared" si="5"/>
        <v>-</v>
      </c>
    </row>
    <row r="435" spans="1:9" ht="17.25" customHeight="1">
      <c r="A435" s="56">
        <v>431</v>
      </c>
      <c r="B435" s="57"/>
      <c r="C435" s="57"/>
      <c r="D435" s="57"/>
      <c r="E435" s="57"/>
      <c r="F435" s="61"/>
      <c r="G435" s="62"/>
      <c r="I435" s="63" t="str">
        <f t="shared" si="5"/>
        <v>-</v>
      </c>
    </row>
    <row r="436" spans="1:9" ht="17.25" customHeight="1">
      <c r="A436" s="56">
        <v>432</v>
      </c>
      <c r="B436" s="57"/>
      <c r="C436" s="57"/>
      <c r="D436" s="57"/>
      <c r="E436" s="57"/>
      <c r="F436" s="61"/>
      <c r="G436" s="61"/>
      <c r="I436" s="63" t="str">
        <f t="shared" si="5"/>
        <v>-</v>
      </c>
    </row>
    <row r="437" spans="1:9" ht="17.25" customHeight="1">
      <c r="A437" s="56">
        <v>433</v>
      </c>
      <c r="B437" s="57"/>
      <c r="C437" s="57"/>
      <c r="D437" s="57"/>
      <c r="E437" s="57"/>
      <c r="F437" s="61"/>
      <c r="G437" s="61"/>
      <c r="I437" s="63" t="str">
        <f t="shared" si="5"/>
        <v>-</v>
      </c>
    </row>
    <row r="438" spans="1:9" ht="17.25" customHeight="1">
      <c r="A438" s="56">
        <v>434</v>
      </c>
      <c r="B438" s="57"/>
      <c r="C438" s="57"/>
      <c r="D438" s="57"/>
      <c r="E438" s="57"/>
      <c r="F438" s="61"/>
      <c r="G438" s="61"/>
      <c r="I438" s="63" t="str">
        <f t="shared" si="5"/>
        <v>-</v>
      </c>
    </row>
    <row r="439" spans="1:9" ht="17.25" customHeight="1">
      <c r="A439" s="56">
        <v>435</v>
      </c>
      <c r="B439" s="57"/>
      <c r="C439" s="57"/>
      <c r="D439" s="57"/>
      <c r="E439" s="57"/>
      <c r="F439" s="61"/>
      <c r="G439" s="61"/>
      <c r="I439" s="63" t="str">
        <f t="shared" si="5"/>
        <v>-</v>
      </c>
    </row>
    <row r="440" spans="1:9" ht="17.25" customHeight="1">
      <c r="A440" s="56">
        <v>436</v>
      </c>
      <c r="B440" s="57"/>
      <c r="C440" s="57"/>
      <c r="D440" s="57"/>
      <c r="E440" s="57"/>
      <c r="F440" s="61"/>
      <c r="G440" s="62"/>
      <c r="I440" s="63" t="str">
        <f t="shared" si="5"/>
        <v>-</v>
      </c>
    </row>
    <row r="441" spans="1:9" ht="17.25" customHeight="1">
      <c r="A441" s="56">
        <v>437</v>
      </c>
      <c r="B441" s="57"/>
      <c r="C441" s="57"/>
      <c r="D441" s="57"/>
      <c r="E441" s="57"/>
      <c r="F441" s="61"/>
      <c r="G441" s="62"/>
      <c r="I441" s="63" t="str">
        <f t="shared" si="5"/>
        <v>-</v>
      </c>
    </row>
    <row r="442" spans="1:9" ht="17.25" customHeight="1">
      <c r="A442" s="56">
        <v>438</v>
      </c>
      <c r="B442" s="57"/>
      <c r="C442" s="57"/>
      <c r="D442" s="57"/>
      <c r="E442" s="57"/>
      <c r="F442" s="61"/>
      <c r="G442" s="61"/>
      <c r="I442" s="63" t="str">
        <f t="shared" si="5"/>
        <v>-</v>
      </c>
    </row>
    <row r="443" spans="1:9" ht="17.25" customHeight="1">
      <c r="A443" s="56">
        <v>439</v>
      </c>
      <c r="B443" s="57"/>
      <c r="C443" s="57"/>
      <c r="D443" s="57"/>
      <c r="E443" s="57"/>
      <c r="F443" s="62"/>
      <c r="G443" s="62"/>
      <c r="I443" s="63" t="str">
        <f t="shared" si="5"/>
        <v>-</v>
      </c>
    </row>
    <row r="444" spans="1:9" ht="17.25" customHeight="1">
      <c r="A444" s="56">
        <v>440</v>
      </c>
      <c r="B444" s="57"/>
      <c r="C444" s="57"/>
      <c r="D444" s="57"/>
      <c r="E444" s="58"/>
      <c r="F444" s="62"/>
      <c r="G444" s="62"/>
      <c r="I444" s="63" t="str">
        <f t="shared" si="5"/>
        <v>-</v>
      </c>
    </row>
    <row r="445" spans="1:9" ht="17.25" customHeight="1">
      <c r="A445" s="56">
        <v>441</v>
      </c>
      <c r="B445" s="57"/>
      <c r="C445" s="57"/>
      <c r="D445" s="57"/>
      <c r="E445" s="58"/>
      <c r="F445" s="62"/>
      <c r="G445" s="61"/>
      <c r="I445" s="63" t="str">
        <f t="shared" si="5"/>
        <v>-</v>
      </c>
    </row>
    <row r="446" spans="1:9" ht="17.25" customHeight="1">
      <c r="A446" s="56">
        <v>442</v>
      </c>
      <c r="B446" s="57"/>
      <c r="C446" s="57"/>
      <c r="D446" s="57"/>
      <c r="E446" s="58"/>
      <c r="F446" s="61"/>
      <c r="G446" s="61"/>
      <c r="I446" s="63" t="str">
        <f t="shared" si="5"/>
        <v>-</v>
      </c>
    </row>
    <row r="447" spans="1:9" ht="17.25" customHeight="1">
      <c r="A447" s="56">
        <v>443</v>
      </c>
      <c r="B447" s="57"/>
      <c r="C447" s="57"/>
      <c r="D447" s="57"/>
      <c r="E447" s="57"/>
      <c r="F447" s="61"/>
      <c r="G447" s="61"/>
      <c r="I447" s="63" t="str">
        <f t="shared" si="5"/>
        <v>-</v>
      </c>
    </row>
    <row r="448" spans="1:9" ht="17.25" customHeight="1">
      <c r="A448" s="56">
        <v>444</v>
      </c>
      <c r="B448" s="57"/>
      <c r="C448" s="57"/>
      <c r="D448" s="57"/>
      <c r="E448" s="57"/>
      <c r="F448" s="61"/>
      <c r="G448" s="61"/>
      <c r="I448" s="63" t="str">
        <f t="shared" si="5"/>
        <v>-</v>
      </c>
    </row>
    <row r="449" spans="1:9" ht="17.25" customHeight="1">
      <c r="A449" s="56">
        <v>445</v>
      </c>
      <c r="B449" s="57"/>
      <c r="C449" s="57"/>
      <c r="D449" s="57"/>
      <c r="E449" s="57"/>
      <c r="F449" s="61"/>
      <c r="G449" s="62"/>
      <c r="I449" s="63" t="str">
        <f t="shared" si="5"/>
        <v>-</v>
      </c>
    </row>
    <row r="450" spans="1:9" ht="17.25" customHeight="1">
      <c r="A450" s="56">
        <v>446</v>
      </c>
      <c r="B450" s="57"/>
      <c r="C450" s="57"/>
      <c r="D450" s="57"/>
      <c r="E450" s="57"/>
      <c r="F450" s="61"/>
      <c r="G450" s="62"/>
      <c r="I450" s="63" t="str">
        <f t="shared" si="5"/>
        <v>-</v>
      </c>
    </row>
    <row r="451" spans="1:9" ht="17.25" customHeight="1">
      <c r="A451" s="56">
        <v>447</v>
      </c>
      <c r="B451" s="57"/>
      <c r="C451" s="57"/>
      <c r="D451" s="57"/>
      <c r="E451" s="57"/>
      <c r="F451" s="61"/>
      <c r="G451" s="61"/>
      <c r="I451" s="63" t="str">
        <f t="shared" si="5"/>
        <v>-</v>
      </c>
    </row>
    <row r="452" spans="1:9" ht="17.25" customHeight="1">
      <c r="A452" s="56">
        <v>448</v>
      </c>
      <c r="B452" s="57"/>
      <c r="C452" s="57"/>
      <c r="D452" s="57"/>
      <c r="E452" s="57"/>
      <c r="F452" s="61"/>
      <c r="G452" s="61"/>
      <c r="I452" s="63" t="str">
        <f t="shared" si="5"/>
        <v>-</v>
      </c>
    </row>
    <row r="453" spans="1:9" ht="17.25" customHeight="1">
      <c r="A453" s="56">
        <v>449</v>
      </c>
      <c r="B453" s="57"/>
      <c r="C453" s="57"/>
      <c r="D453" s="57"/>
      <c r="E453" s="57"/>
      <c r="F453" s="61"/>
      <c r="G453" s="62"/>
      <c r="I453" s="63" t="str">
        <f aca="true" t="shared" si="6" ref="I453:I516">CONCATENATE(F453,"-",G453)</f>
        <v>-</v>
      </c>
    </row>
    <row r="454" spans="1:9" ht="17.25" customHeight="1">
      <c r="A454" s="56">
        <v>450</v>
      </c>
      <c r="B454" s="57"/>
      <c r="C454" s="57"/>
      <c r="D454" s="57"/>
      <c r="E454" s="57"/>
      <c r="F454" s="61"/>
      <c r="G454" s="62"/>
      <c r="I454" s="63" t="str">
        <f t="shared" si="6"/>
        <v>-</v>
      </c>
    </row>
    <row r="455" spans="1:9" ht="17.25" customHeight="1">
      <c r="A455" s="56">
        <v>451</v>
      </c>
      <c r="B455" s="57"/>
      <c r="C455" s="57"/>
      <c r="D455" s="57"/>
      <c r="E455" s="57"/>
      <c r="F455" s="61"/>
      <c r="G455" s="62"/>
      <c r="I455" s="63" t="str">
        <f t="shared" si="6"/>
        <v>-</v>
      </c>
    </row>
    <row r="456" spans="1:9" ht="17.25" customHeight="1">
      <c r="A456" s="56">
        <v>452</v>
      </c>
      <c r="B456" s="57"/>
      <c r="C456" s="57"/>
      <c r="D456" s="57"/>
      <c r="E456" s="57"/>
      <c r="F456" s="61"/>
      <c r="G456" s="61"/>
      <c r="I456" s="63" t="str">
        <f t="shared" si="6"/>
        <v>-</v>
      </c>
    </row>
    <row r="457" spans="1:9" ht="17.25" customHeight="1">
      <c r="A457" s="56">
        <v>453</v>
      </c>
      <c r="B457" s="57"/>
      <c r="C457" s="57"/>
      <c r="D457" s="57"/>
      <c r="E457" s="57"/>
      <c r="F457" s="61"/>
      <c r="G457" s="61"/>
      <c r="I457" s="63" t="str">
        <f t="shared" si="6"/>
        <v>-</v>
      </c>
    </row>
    <row r="458" spans="1:9" ht="17.25" customHeight="1">
      <c r="A458" s="56">
        <v>454</v>
      </c>
      <c r="B458" s="57"/>
      <c r="C458" s="57"/>
      <c r="D458" s="57"/>
      <c r="E458" s="57"/>
      <c r="F458" s="61"/>
      <c r="G458" s="61"/>
      <c r="I458" s="63" t="str">
        <f t="shared" si="6"/>
        <v>-</v>
      </c>
    </row>
    <row r="459" spans="1:9" ht="17.25" customHeight="1">
      <c r="A459" s="56">
        <v>455</v>
      </c>
      <c r="B459" s="57"/>
      <c r="C459" s="57"/>
      <c r="D459" s="57"/>
      <c r="E459" s="57"/>
      <c r="F459" s="61"/>
      <c r="G459" s="61"/>
      <c r="I459" s="63" t="str">
        <f t="shared" si="6"/>
        <v>-</v>
      </c>
    </row>
    <row r="460" spans="1:9" ht="17.25" customHeight="1">
      <c r="A460" s="56">
        <v>456</v>
      </c>
      <c r="B460" s="57"/>
      <c r="C460" s="57"/>
      <c r="D460" s="57"/>
      <c r="E460" s="57"/>
      <c r="F460" s="61"/>
      <c r="G460" s="62"/>
      <c r="I460" s="63" t="str">
        <f t="shared" si="6"/>
        <v>-</v>
      </c>
    </row>
    <row r="461" spans="1:9" ht="17.25" customHeight="1">
      <c r="A461" s="56">
        <v>457</v>
      </c>
      <c r="B461" s="57"/>
      <c r="C461" s="57"/>
      <c r="D461" s="57"/>
      <c r="E461" s="57"/>
      <c r="F461" s="61"/>
      <c r="G461" s="62"/>
      <c r="I461" s="63" t="str">
        <f t="shared" si="6"/>
        <v>-</v>
      </c>
    </row>
    <row r="462" spans="1:9" ht="17.25" customHeight="1">
      <c r="A462" s="56">
        <v>458</v>
      </c>
      <c r="B462" s="57"/>
      <c r="C462" s="57"/>
      <c r="D462" s="57"/>
      <c r="E462" s="57"/>
      <c r="F462" s="61"/>
      <c r="G462" s="61"/>
      <c r="I462" s="63" t="str">
        <f t="shared" si="6"/>
        <v>-</v>
      </c>
    </row>
    <row r="463" spans="1:9" ht="17.25" customHeight="1">
      <c r="A463" s="56">
        <v>459</v>
      </c>
      <c r="B463" s="57"/>
      <c r="C463" s="57"/>
      <c r="D463" s="57"/>
      <c r="E463" s="57"/>
      <c r="F463" s="61"/>
      <c r="G463" s="61"/>
      <c r="I463" s="63" t="str">
        <f t="shared" si="6"/>
        <v>-</v>
      </c>
    </row>
    <row r="464" spans="1:9" ht="17.25" customHeight="1">
      <c r="A464" s="56">
        <v>460</v>
      </c>
      <c r="B464" s="57"/>
      <c r="C464" s="57"/>
      <c r="D464" s="57"/>
      <c r="E464" s="57"/>
      <c r="F464" s="61"/>
      <c r="G464" s="61"/>
      <c r="I464" s="63" t="str">
        <f t="shared" si="6"/>
        <v>-</v>
      </c>
    </row>
    <row r="465" spans="1:9" ht="17.25" customHeight="1">
      <c r="A465" s="56">
        <v>461</v>
      </c>
      <c r="B465" s="57"/>
      <c r="C465" s="57"/>
      <c r="D465" s="58"/>
      <c r="E465" s="57"/>
      <c r="F465" s="61"/>
      <c r="G465" s="61"/>
      <c r="I465" s="63" t="str">
        <f t="shared" si="6"/>
        <v>-</v>
      </c>
    </row>
    <row r="466" spans="1:9" ht="17.25" customHeight="1">
      <c r="A466" s="56">
        <v>462</v>
      </c>
      <c r="B466" s="57"/>
      <c r="C466" s="57"/>
      <c r="D466" s="58"/>
      <c r="E466" s="57"/>
      <c r="F466" s="61"/>
      <c r="G466" s="62"/>
      <c r="I466" s="63" t="str">
        <f t="shared" si="6"/>
        <v>-</v>
      </c>
    </row>
    <row r="467" spans="1:9" ht="17.25" customHeight="1">
      <c r="A467" s="56">
        <v>463</v>
      </c>
      <c r="B467" s="57"/>
      <c r="C467" s="57"/>
      <c r="D467" s="58"/>
      <c r="E467" s="57"/>
      <c r="F467" s="61"/>
      <c r="G467" s="62"/>
      <c r="I467" s="63" t="str">
        <f t="shared" si="6"/>
        <v>-</v>
      </c>
    </row>
    <row r="468" spans="1:9" ht="17.25" customHeight="1">
      <c r="A468" s="56">
        <v>464</v>
      </c>
      <c r="B468" s="57"/>
      <c r="C468" s="57"/>
      <c r="D468" s="57"/>
      <c r="E468" s="57"/>
      <c r="F468" s="61"/>
      <c r="G468" s="61"/>
      <c r="I468" s="63" t="str">
        <f t="shared" si="6"/>
        <v>-</v>
      </c>
    </row>
    <row r="469" spans="1:9" ht="17.25" customHeight="1">
      <c r="A469" s="56">
        <v>465</v>
      </c>
      <c r="B469" s="57"/>
      <c r="C469" s="57"/>
      <c r="D469" s="57"/>
      <c r="E469" s="57"/>
      <c r="F469" s="61"/>
      <c r="G469" s="61"/>
      <c r="I469" s="63" t="str">
        <f t="shared" si="6"/>
        <v>-</v>
      </c>
    </row>
    <row r="470" spans="1:9" ht="17.25" customHeight="1">
      <c r="A470" s="56">
        <v>466</v>
      </c>
      <c r="B470" s="57"/>
      <c r="C470" s="57"/>
      <c r="D470" s="57"/>
      <c r="E470" s="57"/>
      <c r="F470" s="61"/>
      <c r="G470" s="61"/>
      <c r="I470" s="63" t="str">
        <f t="shared" si="6"/>
        <v>-</v>
      </c>
    </row>
    <row r="471" spans="1:9" ht="17.25" customHeight="1">
      <c r="A471" s="56">
        <v>467</v>
      </c>
      <c r="B471" s="57"/>
      <c r="C471" s="57"/>
      <c r="D471" s="57"/>
      <c r="E471" s="57"/>
      <c r="F471" s="61"/>
      <c r="G471" s="61"/>
      <c r="I471" s="63" t="str">
        <f t="shared" si="6"/>
        <v>-</v>
      </c>
    </row>
    <row r="472" spans="1:9" ht="17.25" customHeight="1">
      <c r="A472" s="56">
        <v>468</v>
      </c>
      <c r="B472" s="57"/>
      <c r="C472" s="57"/>
      <c r="D472" s="57"/>
      <c r="E472" s="57"/>
      <c r="F472" s="61"/>
      <c r="G472" s="62"/>
      <c r="I472" s="63" t="str">
        <f t="shared" si="6"/>
        <v>-</v>
      </c>
    </row>
    <row r="473" spans="1:9" ht="17.25" customHeight="1">
      <c r="A473" s="56">
        <v>469</v>
      </c>
      <c r="B473" s="57"/>
      <c r="C473" s="57"/>
      <c r="D473" s="57"/>
      <c r="E473" s="57"/>
      <c r="F473" s="61"/>
      <c r="G473" s="62"/>
      <c r="I473" s="63" t="str">
        <f t="shared" si="6"/>
        <v>-</v>
      </c>
    </row>
    <row r="474" spans="1:9" ht="17.25" customHeight="1">
      <c r="A474" s="56">
        <v>470</v>
      </c>
      <c r="B474" s="57"/>
      <c r="C474" s="57"/>
      <c r="D474" s="57"/>
      <c r="E474" s="57"/>
      <c r="F474" s="61"/>
      <c r="G474" s="61"/>
      <c r="I474" s="63" t="str">
        <f t="shared" si="6"/>
        <v>-</v>
      </c>
    </row>
    <row r="475" spans="1:9" ht="17.25" customHeight="1">
      <c r="A475" s="56">
        <v>471</v>
      </c>
      <c r="B475" s="57"/>
      <c r="C475" s="57"/>
      <c r="D475" s="57"/>
      <c r="E475" s="57"/>
      <c r="F475" s="61"/>
      <c r="G475" s="61"/>
      <c r="I475" s="63" t="str">
        <f t="shared" si="6"/>
        <v>-</v>
      </c>
    </row>
    <row r="476" spans="1:9" ht="17.25" customHeight="1">
      <c r="A476" s="56">
        <v>472</v>
      </c>
      <c r="B476" s="57"/>
      <c r="C476" s="57"/>
      <c r="D476" s="57"/>
      <c r="E476" s="57"/>
      <c r="F476" s="61"/>
      <c r="G476" s="61"/>
      <c r="I476" s="63" t="str">
        <f t="shared" si="6"/>
        <v>-</v>
      </c>
    </row>
    <row r="477" spans="1:9" ht="17.25" customHeight="1">
      <c r="A477" s="56">
        <v>473</v>
      </c>
      <c r="B477" s="57"/>
      <c r="C477" s="57"/>
      <c r="D477" s="57"/>
      <c r="E477" s="57"/>
      <c r="F477" s="61"/>
      <c r="G477" s="61"/>
      <c r="I477" s="63" t="str">
        <f t="shared" si="6"/>
        <v>-</v>
      </c>
    </row>
    <row r="478" spans="1:9" ht="17.25" customHeight="1">
      <c r="A478" s="56">
        <v>474</v>
      </c>
      <c r="B478" s="57"/>
      <c r="C478" s="57"/>
      <c r="D478" s="57"/>
      <c r="E478" s="57"/>
      <c r="F478" s="61"/>
      <c r="G478" s="62"/>
      <c r="I478" s="63" t="str">
        <f t="shared" si="6"/>
        <v>-</v>
      </c>
    </row>
    <row r="479" spans="1:9" ht="17.25" customHeight="1">
      <c r="A479" s="56">
        <v>475</v>
      </c>
      <c r="B479" s="57"/>
      <c r="C479" s="57"/>
      <c r="D479" s="57"/>
      <c r="E479" s="57"/>
      <c r="F479" s="61"/>
      <c r="G479" s="62"/>
      <c r="I479" s="63" t="str">
        <f t="shared" si="6"/>
        <v>-</v>
      </c>
    </row>
    <row r="480" spans="1:9" ht="17.25" customHeight="1">
      <c r="A480" s="56">
        <v>476</v>
      </c>
      <c r="B480" s="57"/>
      <c r="C480" s="57"/>
      <c r="D480" s="57"/>
      <c r="E480" s="57"/>
      <c r="F480" s="61"/>
      <c r="G480" s="62"/>
      <c r="I480" s="63" t="str">
        <f t="shared" si="6"/>
        <v>-</v>
      </c>
    </row>
    <row r="481" spans="1:9" ht="17.25" customHeight="1">
      <c r="A481" s="56">
        <v>477</v>
      </c>
      <c r="B481" s="57"/>
      <c r="C481" s="57"/>
      <c r="D481" s="57"/>
      <c r="E481" s="57"/>
      <c r="F481" s="61"/>
      <c r="G481" s="61"/>
      <c r="I481" s="63" t="str">
        <f t="shared" si="6"/>
        <v>-</v>
      </c>
    </row>
    <row r="482" spans="1:9" ht="17.25" customHeight="1">
      <c r="A482" s="56">
        <v>478</v>
      </c>
      <c r="B482" s="57"/>
      <c r="C482" s="58"/>
      <c r="D482" s="57"/>
      <c r="E482" s="57"/>
      <c r="F482" s="61"/>
      <c r="G482" s="61"/>
      <c r="I482" s="63" t="str">
        <f t="shared" si="6"/>
        <v>-</v>
      </c>
    </row>
    <row r="483" spans="1:9" ht="17.25" customHeight="1">
      <c r="A483" s="56">
        <v>479</v>
      </c>
      <c r="B483" s="57"/>
      <c r="C483" s="58"/>
      <c r="D483" s="57"/>
      <c r="E483" s="57"/>
      <c r="F483" s="61"/>
      <c r="G483" s="61"/>
      <c r="I483" s="63" t="str">
        <f t="shared" si="6"/>
        <v>-</v>
      </c>
    </row>
    <row r="484" spans="1:9" ht="17.25" customHeight="1">
      <c r="A484" s="56">
        <v>480</v>
      </c>
      <c r="B484" s="57"/>
      <c r="C484" s="58"/>
      <c r="D484" s="57"/>
      <c r="E484" s="57"/>
      <c r="F484" s="61"/>
      <c r="G484" s="61"/>
      <c r="I484" s="63" t="str">
        <f t="shared" si="6"/>
        <v>-</v>
      </c>
    </row>
    <row r="485" spans="1:9" ht="17.25" customHeight="1">
      <c r="A485" s="56">
        <v>481</v>
      </c>
      <c r="B485" s="57"/>
      <c r="C485" s="57"/>
      <c r="D485" s="57"/>
      <c r="E485" s="57"/>
      <c r="F485" s="61"/>
      <c r="G485" s="61"/>
      <c r="I485" s="63" t="str">
        <f t="shared" si="6"/>
        <v>-</v>
      </c>
    </row>
    <row r="486" spans="1:9" ht="17.25" customHeight="1">
      <c r="A486" s="56">
        <v>482</v>
      </c>
      <c r="B486" s="57"/>
      <c r="C486" s="57"/>
      <c r="D486" s="57"/>
      <c r="E486" s="57"/>
      <c r="F486" s="61"/>
      <c r="G486" s="61"/>
      <c r="I486" s="63" t="str">
        <f t="shared" si="6"/>
        <v>-</v>
      </c>
    </row>
    <row r="487" spans="1:9" ht="17.25" customHeight="1">
      <c r="A487" s="56">
        <v>483</v>
      </c>
      <c r="B487" s="57"/>
      <c r="C487" s="57"/>
      <c r="D487" s="57"/>
      <c r="E487" s="57"/>
      <c r="F487" s="61"/>
      <c r="G487" s="61"/>
      <c r="I487" s="63" t="str">
        <f t="shared" si="6"/>
        <v>-</v>
      </c>
    </row>
    <row r="488" spans="1:9" ht="17.25" customHeight="1">
      <c r="A488" s="56">
        <v>484</v>
      </c>
      <c r="B488" s="57"/>
      <c r="C488" s="57"/>
      <c r="D488" s="57"/>
      <c r="E488" s="57"/>
      <c r="F488" s="61"/>
      <c r="G488" s="61"/>
      <c r="I488" s="63" t="str">
        <f t="shared" si="6"/>
        <v>-</v>
      </c>
    </row>
    <row r="489" spans="1:9" ht="17.25" customHeight="1">
      <c r="A489" s="56">
        <v>485</v>
      </c>
      <c r="B489" s="57"/>
      <c r="C489" s="57"/>
      <c r="D489" s="57"/>
      <c r="E489" s="57"/>
      <c r="F489" s="61"/>
      <c r="G489" s="61"/>
      <c r="I489" s="63" t="str">
        <f t="shared" si="6"/>
        <v>-</v>
      </c>
    </row>
    <row r="490" spans="1:9" ht="17.25" customHeight="1">
      <c r="A490" s="56">
        <v>486</v>
      </c>
      <c r="B490" s="57"/>
      <c r="C490" s="57"/>
      <c r="D490" s="57"/>
      <c r="E490" s="57"/>
      <c r="F490" s="61"/>
      <c r="G490" s="61"/>
      <c r="I490" s="63" t="str">
        <f t="shared" si="6"/>
        <v>-</v>
      </c>
    </row>
    <row r="491" spans="1:9" ht="17.25" customHeight="1">
      <c r="A491" s="56">
        <v>487</v>
      </c>
      <c r="B491" s="57"/>
      <c r="C491" s="57"/>
      <c r="D491" s="57"/>
      <c r="E491" s="57"/>
      <c r="F491" s="61"/>
      <c r="G491" s="62"/>
      <c r="I491" s="63" t="str">
        <f t="shared" si="6"/>
        <v>-</v>
      </c>
    </row>
    <row r="492" spans="1:9" ht="17.25" customHeight="1">
      <c r="A492" s="56">
        <v>488</v>
      </c>
      <c r="B492" s="57"/>
      <c r="C492" s="57"/>
      <c r="D492" s="57"/>
      <c r="E492" s="57"/>
      <c r="F492" s="62"/>
      <c r="G492" s="62"/>
      <c r="I492" s="63" t="str">
        <f t="shared" si="6"/>
        <v>-</v>
      </c>
    </row>
    <row r="493" spans="1:9" ht="17.25" customHeight="1">
      <c r="A493" s="56">
        <v>489</v>
      </c>
      <c r="B493" s="57"/>
      <c r="C493" s="57"/>
      <c r="D493" s="57"/>
      <c r="E493" s="58"/>
      <c r="F493" s="62"/>
      <c r="G493" s="61"/>
      <c r="I493" s="63" t="str">
        <f t="shared" si="6"/>
        <v>-</v>
      </c>
    </row>
    <row r="494" spans="1:9" ht="17.25" customHeight="1">
      <c r="A494" s="56">
        <v>490</v>
      </c>
      <c r="B494" s="57"/>
      <c r="C494" s="57"/>
      <c r="D494" s="57"/>
      <c r="E494" s="58"/>
      <c r="F494" s="62"/>
      <c r="G494" s="61"/>
      <c r="I494" s="63" t="str">
        <f t="shared" si="6"/>
        <v>-</v>
      </c>
    </row>
    <row r="495" spans="1:9" ht="17.25" customHeight="1">
      <c r="A495" s="56">
        <v>491</v>
      </c>
      <c r="B495" s="57"/>
      <c r="C495" s="57"/>
      <c r="D495" s="57"/>
      <c r="E495" s="58"/>
      <c r="F495" s="62"/>
      <c r="G495" s="61"/>
      <c r="I495" s="63" t="str">
        <f t="shared" si="6"/>
        <v>-</v>
      </c>
    </row>
    <row r="496" spans="1:9" ht="17.25" customHeight="1">
      <c r="A496" s="56">
        <v>492</v>
      </c>
      <c r="B496" s="57"/>
      <c r="C496" s="57"/>
      <c r="D496" s="57"/>
      <c r="E496" s="58"/>
      <c r="F496" s="62"/>
      <c r="G496" s="61"/>
      <c r="I496" s="63" t="str">
        <f t="shared" si="6"/>
        <v>-</v>
      </c>
    </row>
    <row r="497" spans="1:9" ht="17.25" customHeight="1">
      <c r="A497" s="56">
        <v>493</v>
      </c>
      <c r="B497" s="57"/>
      <c r="C497" s="57"/>
      <c r="D497" s="57"/>
      <c r="E497" s="58"/>
      <c r="F497" s="62"/>
      <c r="G497" s="62"/>
      <c r="I497" s="63" t="str">
        <f t="shared" si="6"/>
        <v>-</v>
      </c>
    </row>
    <row r="498" spans="1:9" ht="17.25" customHeight="1">
      <c r="A498" s="56">
        <v>494</v>
      </c>
      <c r="B498" s="57"/>
      <c r="C498" s="57"/>
      <c r="D498" s="57"/>
      <c r="E498" s="58"/>
      <c r="F498" s="61"/>
      <c r="G498" s="62"/>
      <c r="I498" s="63" t="str">
        <f t="shared" si="6"/>
        <v>-</v>
      </c>
    </row>
    <row r="499" spans="1:9" ht="17.25" customHeight="1">
      <c r="A499" s="56">
        <v>495</v>
      </c>
      <c r="B499" s="57"/>
      <c r="C499" s="57"/>
      <c r="D499" s="57"/>
      <c r="E499" s="57"/>
      <c r="F499" s="61"/>
      <c r="G499" s="62"/>
      <c r="I499" s="63" t="str">
        <f t="shared" si="6"/>
        <v>-</v>
      </c>
    </row>
    <row r="500" spans="1:9" ht="17.25" customHeight="1">
      <c r="A500" s="56">
        <v>496</v>
      </c>
      <c r="B500" s="57"/>
      <c r="C500" s="57"/>
      <c r="D500" s="57"/>
      <c r="E500" s="57"/>
      <c r="F500" s="61"/>
      <c r="G500" s="61"/>
      <c r="I500" s="63" t="str">
        <f t="shared" si="6"/>
        <v>-</v>
      </c>
    </row>
    <row r="501" spans="1:9" ht="17.25" customHeight="1">
      <c r="A501" s="56">
        <v>497</v>
      </c>
      <c r="B501" s="57"/>
      <c r="C501" s="57"/>
      <c r="D501" s="57"/>
      <c r="E501" s="57"/>
      <c r="F501" s="61"/>
      <c r="G501" s="61"/>
      <c r="I501" s="63" t="str">
        <f t="shared" si="6"/>
        <v>-</v>
      </c>
    </row>
    <row r="502" spans="1:9" ht="17.25" customHeight="1">
      <c r="A502" s="56">
        <v>498</v>
      </c>
      <c r="B502" s="57"/>
      <c r="C502" s="57"/>
      <c r="D502" s="57"/>
      <c r="E502" s="57"/>
      <c r="F502" s="61"/>
      <c r="G502" s="61"/>
      <c r="I502" s="63" t="str">
        <f t="shared" si="6"/>
        <v>-</v>
      </c>
    </row>
    <row r="503" spans="1:9" ht="17.25" customHeight="1">
      <c r="A503" s="56">
        <v>499</v>
      </c>
      <c r="B503" s="57"/>
      <c r="C503" s="57"/>
      <c r="D503" s="57"/>
      <c r="E503" s="57"/>
      <c r="F503" s="61"/>
      <c r="G503" s="61"/>
      <c r="I503" s="63" t="str">
        <f t="shared" si="6"/>
        <v>-</v>
      </c>
    </row>
    <row r="504" spans="1:9" ht="17.25" customHeight="1">
      <c r="A504" s="56">
        <v>500</v>
      </c>
      <c r="B504" s="57"/>
      <c r="C504" s="57"/>
      <c r="D504" s="57"/>
      <c r="E504" s="57"/>
      <c r="F504" s="61"/>
      <c r="G504" s="62"/>
      <c r="I504" s="63" t="str">
        <f t="shared" si="6"/>
        <v>-</v>
      </c>
    </row>
    <row r="505" spans="1:9" ht="17.25" customHeight="1">
      <c r="A505" s="56">
        <v>501</v>
      </c>
      <c r="B505" s="57"/>
      <c r="C505" s="57"/>
      <c r="D505" s="57"/>
      <c r="E505" s="57"/>
      <c r="F505" s="61"/>
      <c r="G505" s="62"/>
      <c r="I505" s="63" t="str">
        <f t="shared" si="6"/>
        <v>-</v>
      </c>
    </row>
    <row r="506" spans="1:9" ht="17.25" customHeight="1">
      <c r="A506" s="56">
        <v>502</v>
      </c>
      <c r="B506" s="57"/>
      <c r="C506" s="57"/>
      <c r="D506" s="57"/>
      <c r="E506" s="57"/>
      <c r="F506" s="61"/>
      <c r="G506" s="61"/>
      <c r="I506" s="63" t="str">
        <f t="shared" si="6"/>
        <v>-</v>
      </c>
    </row>
    <row r="507" spans="1:9" ht="17.25" customHeight="1">
      <c r="A507" s="56">
        <v>503</v>
      </c>
      <c r="B507" s="57"/>
      <c r="C507" s="57"/>
      <c r="D507" s="57"/>
      <c r="E507" s="57"/>
      <c r="F507" s="61"/>
      <c r="G507" s="62"/>
      <c r="H507" s="57"/>
      <c r="I507" s="63" t="str">
        <f t="shared" si="6"/>
        <v>-</v>
      </c>
    </row>
    <row r="508" spans="1:9" ht="17.25" customHeight="1">
      <c r="A508" s="56">
        <v>504</v>
      </c>
      <c r="B508" s="57"/>
      <c r="C508" s="57"/>
      <c r="D508" s="57"/>
      <c r="E508" s="57"/>
      <c r="F508" s="61"/>
      <c r="G508" s="62"/>
      <c r="H508" s="57"/>
      <c r="I508" s="63" t="str">
        <f t="shared" si="6"/>
        <v>-</v>
      </c>
    </row>
    <row r="509" spans="1:9" ht="17.25" customHeight="1">
      <c r="A509" s="56">
        <v>505</v>
      </c>
      <c r="B509" s="57"/>
      <c r="C509" s="57"/>
      <c r="D509" s="57"/>
      <c r="E509" s="57"/>
      <c r="F509" s="61"/>
      <c r="G509" s="61"/>
      <c r="H509" s="57"/>
      <c r="I509" s="63" t="str">
        <f t="shared" si="6"/>
        <v>-</v>
      </c>
    </row>
    <row r="510" spans="1:9" ht="17.25" customHeight="1">
      <c r="A510" s="56">
        <v>506</v>
      </c>
      <c r="B510" s="57"/>
      <c r="C510" s="57"/>
      <c r="D510" s="57"/>
      <c r="E510" s="57"/>
      <c r="F510" s="61"/>
      <c r="G510" s="61"/>
      <c r="H510" s="57"/>
      <c r="I510" s="63" t="str">
        <f t="shared" si="6"/>
        <v>-</v>
      </c>
    </row>
    <row r="511" spans="1:9" ht="17.25" customHeight="1">
      <c r="A511" s="56">
        <v>507</v>
      </c>
      <c r="B511" s="57"/>
      <c r="C511" s="57"/>
      <c r="D511" s="57"/>
      <c r="E511" s="57"/>
      <c r="F511" s="61"/>
      <c r="G511" s="61"/>
      <c r="H511" s="57"/>
      <c r="I511" s="63" t="str">
        <f t="shared" si="6"/>
        <v>-</v>
      </c>
    </row>
    <row r="512" spans="1:9" ht="17.25" customHeight="1">
      <c r="A512" s="56">
        <v>508</v>
      </c>
      <c r="B512" s="57"/>
      <c r="C512" s="57"/>
      <c r="D512" s="57"/>
      <c r="E512" s="57"/>
      <c r="F512" s="61"/>
      <c r="G512" s="61"/>
      <c r="H512" s="57"/>
      <c r="I512" s="63" t="str">
        <f t="shared" si="6"/>
        <v>-</v>
      </c>
    </row>
    <row r="513" spans="1:9" ht="17.25" customHeight="1">
      <c r="A513" s="56">
        <v>509</v>
      </c>
      <c r="B513" s="57"/>
      <c r="C513" s="57"/>
      <c r="D513" s="57"/>
      <c r="E513" s="57"/>
      <c r="F513" s="61"/>
      <c r="G513" s="62"/>
      <c r="H513" s="57"/>
      <c r="I513" s="63" t="str">
        <f t="shared" si="6"/>
        <v>-</v>
      </c>
    </row>
    <row r="514" spans="1:9" ht="17.25" customHeight="1">
      <c r="A514" s="56">
        <v>510</v>
      </c>
      <c r="B514" s="57"/>
      <c r="C514" s="57"/>
      <c r="D514" s="57"/>
      <c r="E514" s="57"/>
      <c r="F514" s="61"/>
      <c r="G514" s="62"/>
      <c r="H514" s="57"/>
      <c r="I514" s="63" t="str">
        <f t="shared" si="6"/>
        <v>-</v>
      </c>
    </row>
    <row r="515" spans="1:9" ht="17.25" customHeight="1">
      <c r="A515" s="56">
        <v>511</v>
      </c>
      <c r="B515" s="57"/>
      <c r="C515" s="57"/>
      <c r="D515" s="57"/>
      <c r="E515" s="57"/>
      <c r="F515" s="61"/>
      <c r="G515" s="61"/>
      <c r="H515" s="57"/>
      <c r="I515" s="63" t="str">
        <f t="shared" si="6"/>
        <v>-</v>
      </c>
    </row>
    <row r="516" spans="1:9" ht="17.25" customHeight="1">
      <c r="A516" s="56">
        <v>512</v>
      </c>
      <c r="B516" s="57"/>
      <c r="C516" s="57"/>
      <c r="D516" s="57"/>
      <c r="E516" s="57"/>
      <c r="F516" s="61"/>
      <c r="G516" s="61"/>
      <c r="H516" s="57"/>
      <c r="I516" s="63" t="str">
        <f t="shared" si="6"/>
        <v>-</v>
      </c>
    </row>
    <row r="517" spans="1:9" ht="17.25" customHeight="1">
      <c r="A517" s="56">
        <v>513</v>
      </c>
      <c r="B517" s="57"/>
      <c r="C517" s="57"/>
      <c r="D517" s="57"/>
      <c r="E517" s="57"/>
      <c r="F517" s="61"/>
      <c r="G517" s="62"/>
      <c r="H517" s="57"/>
      <c r="I517" s="63" t="str">
        <f aca="true" t="shared" si="7" ref="I517:I580">CONCATENATE(F517,"-",G517)</f>
        <v>-</v>
      </c>
    </row>
    <row r="518" spans="1:9" ht="17.25" customHeight="1">
      <c r="A518" s="56">
        <v>514</v>
      </c>
      <c r="B518" s="57"/>
      <c r="C518" s="57"/>
      <c r="D518" s="57"/>
      <c r="E518" s="57"/>
      <c r="F518" s="61"/>
      <c r="G518" s="62"/>
      <c r="H518" s="57"/>
      <c r="I518" s="63" t="str">
        <f t="shared" si="7"/>
        <v>-</v>
      </c>
    </row>
    <row r="519" spans="1:9" ht="17.25" customHeight="1">
      <c r="A519" s="56">
        <v>515</v>
      </c>
      <c r="B519" s="57"/>
      <c r="C519" s="57"/>
      <c r="D519" s="57"/>
      <c r="E519" s="57"/>
      <c r="F519" s="61"/>
      <c r="G519" s="62"/>
      <c r="H519" s="57"/>
      <c r="I519" s="63" t="str">
        <f t="shared" si="7"/>
        <v>-</v>
      </c>
    </row>
    <row r="520" spans="1:9" ht="17.25" customHeight="1">
      <c r="A520" s="56">
        <v>516</v>
      </c>
      <c r="B520" s="57"/>
      <c r="C520" s="57"/>
      <c r="D520" s="57"/>
      <c r="E520" s="57"/>
      <c r="F520" s="61"/>
      <c r="G520" s="61"/>
      <c r="H520" s="57"/>
      <c r="I520" s="63" t="str">
        <f t="shared" si="7"/>
        <v>-</v>
      </c>
    </row>
    <row r="521" spans="1:9" ht="17.25" customHeight="1">
      <c r="A521" s="56">
        <v>517</v>
      </c>
      <c r="B521" s="57"/>
      <c r="C521" s="57"/>
      <c r="D521" s="57"/>
      <c r="E521" s="57"/>
      <c r="F521" s="61"/>
      <c r="G521" s="61"/>
      <c r="H521" s="57"/>
      <c r="I521" s="63" t="str">
        <f t="shared" si="7"/>
        <v>-</v>
      </c>
    </row>
    <row r="522" spans="1:9" ht="17.25" customHeight="1">
      <c r="A522" s="56">
        <v>518</v>
      </c>
      <c r="B522" s="57"/>
      <c r="C522" s="57"/>
      <c r="D522" s="58"/>
      <c r="E522" s="57"/>
      <c r="F522" s="61"/>
      <c r="G522" s="61"/>
      <c r="H522" s="57"/>
      <c r="I522" s="63" t="str">
        <f t="shared" si="7"/>
        <v>-</v>
      </c>
    </row>
    <row r="523" spans="1:9" ht="17.25" customHeight="1">
      <c r="A523" s="56">
        <v>519</v>
      </c>
      <c r="B523" s="57"/>
      <c r="C523" s="57"/>
      <c r="D523" s="58"/>
      <c r="E523" s="57"/>
      <c r="F523" s="61"/>
      <c r="G523" s="61"/>
      <c r="H523" s="57"/>
      <c r="I523" s="63" t="str">
        <f t="shared" si="7"/>
        <v>-</v>
      </c>
    </row>
    <row r="524" spans="1:9" ht="17.25" customHeight="1">
      <c r="A524" s="56">
        <v>520</v>
      </c>
      <c r="B524" s="57"/>
      <c r="C524" s="57"/>
      <c r="D524" s="58"/>
      <c r="E524" s="57"/>
      <c r="F524" s="61"/>
      <c r="G524" s="62"/>
      <c r="H524" s="57"/>
      <c r="I524" s="63" t="str">
        <f t="shared" si="7"/>
        <v>-</v>
      </c>
    </row>
    <row r="525" spans="1:9" ht="17.25" customHeight="1">
      <c r="A525" s="56">
        <v>521</v>
      </c>
      <c r="B525" s="57"/>
      <c r="C525" s="57"/>
      <c r="D525" s="57"/>
      <c r="E525" s="57"/>
      <c r="F525" s="61"/>
      <c r="G525" s="62"/>
      <c r="H525" s="57"/>
      <c r="I525" s="63" t="str">
        <f t="shared" si="7"/>
        <v>-</v>
      </c>
    </row>
    <row r="526" spans="1:9" ht="17.25" customHeight="1">
      <c r="A526" s="56">
        <v>522</v>
      </c>
      <c r="B526" s="57"/>
      <c r="C526" s="57"/>
      <c r="D526" s="57"/>
      <c r="E526" s="57"/>
      <c r="F526" s="61"/>
      <c r="G526" s="61"/>
      <c r="H526" s="57"/>
      <c r="I526" s="63" t="str">
        <f t="shared" si="7"/>
        <v>-</v>
      </c>
    </row>
    <row r="527" spans="1:9" ht="17.25" customHeight="1">
      <c r="A527" s="56">
        <v>523</v>
      </c>
      <c r="B527" s="57"/>
      <c r="C527" s="57"/>
      <c r="D527" s="57"/>
      <c r="E527" s="57"/>
      <c r="F527" s="61"/>
      <c r="G527" s="61"/>
      <c r="H527" s="57"/>
      <c r="I527" s="63" t="str">
        <f t="shared" si="7"/>
        <v>-</v>
      </c>
    </row>
    <row r="528" spans="1:9" ht="17.25" customHeight="1">
      <c r="A528" s="56">
        <v>524</v>
      </c>
      <c r="B528" s="57"/>
      <c r="C528" s="57"/>
      <c r="D528" s="57"/>
      <c r="E528" s="57"/>
      <c r="F528" s="61"/>
      <c r="G528" s="61"/>
      <c r="H528" s="57"/>
      <c r="I528" s="63" t="str">
        <f t="shared" si="7"/>
        <v>-</v>
      </c>
    </row>
    <row r="529" spans="1:9" ht="17.25" customHeight="1">
      <c r="A529" s="56">
        <v>525</v>
      </c>
      <c r="B529" s="57"/>
      <c r="C529" s="57"/>
      <c r="D529" s="57"/>
      <c r="E529" s="57"/>
      <c r="F529" s="61"/>
      <c r="G529" s="61"/>
      <c r="H529" s="57"/>
      <c r="I529" s="63" t="str">
        <f t="shared" si="7"/>
        <v>-</v>
      </c>
    </row>
    <row r="530" spans="1:9" ht="17.25" customHeight="1">
      <c r="A530" s="56">
        <v>526</v>
      </c>
      <c r="B530" s="57"/>
      <c r="C530" s="57"/>
      <c r="D530" s="57"/>
      <c r="E530" s="57"/>
      <c r="F530" s="61"/>
      <c r="G530" s="62"/>
      <c r="H530" s="57"/>
      <c r="I530" s="63" t="str">
        <f t="shared" si="7"/>
        <v>-</v>
      </c>
    </row>
    <row r="531" spans="1:9" ht="17.25" customHeight="1">
      <c r="A531" s="56">
        <v>527</v>
      </c>
      <c r="B531" s="57"/>
      <c r="C531" s="57"/>
      <c r="D531" s="57"/>
      <c r="E531" s="57"/>
      <c r="F531" s="61"/>
      <c r="G531" s="62"/>
      <c r="H531" s="57"/>
      <c r="I531" s="63" t="str">
        <f t="shared" si="7"/>
        <v>-</v>
      </c>
    </row>
    <row r="532" spans="1:9" ht="17.25" customHeight="1">
      <c r="A532" s="56">
        <v>528</v>
      </c>
      <c r="B532" s="57"/>
      <c r="C532" s="57"/>
      <c r="D532" s="57"/>
      <c r="E532" s="57"/>
      <c r="F532" s="61"/>
      <c r="G532" s="61"/>
      <c r="H532" s="57"/>
      <c r="I532" s="63" t="str">
        <f t="shared" si="7"/>
        <v>-</v>
      </c>
    </row>
    <row r="533" spans="1:9" ht="17.25" customHeight="1">
      <c r="A533" s="56">
        <v>529</v>
      </c>
      <c r="B533" s="57"/>
      <c r="C533" s="57"/>
      <c r="D533" s="57"/>
      <c r="E533" s="57"/>
      <c r="F533" s="61"/>
      <c r="G533" s="61"/>
      <c r="H533" s="57"/>
      <c r="I533" s="63" t="str">
        <f t="shared" si="7"/>
        <v>-</v>
      </c>
    </row>
    <row r="534" spans="1:9" ht="17.25" customHeight="1">
      <c r="A534" s="56">
        <v>530</v>
      </c>
      <c r="B534" s="57"/>
      <c r="C534" s="57"/>
      <c r="D534" s="57"/>
      <c r="E534" s="57"/>
      <c r="F534" s="61"/>
      <c r="G534" s="61"/>
      <c r="H534" s="57"/>
      <c r="I534" s="63" t="str">
        <f t="shared" si="7"/>
        <v>-</v>
      </c>
    </row>
    <row r="535" spans="1:9" ht="17.25" customHeight="1">
      <c r="A535" s="56">
        <v>531</v>
      </c>
      <c r="B535" s="57"/>
      <c r="C535" s="57"/>
      <c r="D535" s="57"/>
      <c r="E535" s="57"/>
      <c r="F535" s="61"/>
      <c r="G535" s="61"/>
      <c r="H535" s="57"/>
      <c r="I535" s="63" t="str">
        <f t="shared" si="7"/>
        <v>-</v>
      </c>
    </row>
    <row r="536" spans="1:9" ht="17.25" customHeight="1">
      <c r="A536" s="56">
        <v>532</v>
      </c>
      <c r="B536" s="57"/>
      <c r="C536" s="57"/>
      <c r="D536" s="57"/>
      <c r="E536" s="57"/>
      <c r="F536" s="61"/>
      <c r="G536" s="62"/>
      <c r="H536" s="57"/>
      <c r="I536" s="63" t="str">
        <f t="shared" si="7"/>
        <v>-</v>
      </c>
    </row>
    <row r="537" spans="1:9" ht="17.25" customHeight="1">
      <c r="A537" s="56">
        <v>533</v>
      </c>
      <c r="B537" s="57"/>
      <c r="C537" s="57"/>
      <c r="D537" s="57"/>
      <c r="E537" s="57"/>
      <c r="F537" s="61"/>
      <c r="G537" s="62"/>
      <c r="H537" s="57"/>
      <c r="I537" s="63" t="str">
        <f t="shared" si="7"/>
        <v>-</v>
      </c>
    </row>
    <row r="538" spans="1:9" ht="17.25" customHeight="1">
      <c r="A538" s="56">
        <v>534</v>
      </c>
      <c r="B538" s="57"/>
      <c r="C538" s="57"/>
      <c r="D538" s="57"/>
      <c r="E538" s="57"/>
      <c r="F538" s="61"/>
      <c r="G538" s="61"/>
      <c r="H538" s="57"/>
      <c r="I538" s="63" t="str">
        <f t="shared" si="7"/>
        <v>-</v>
      </c>
    </row>
    <row r="539" spans="1:9" ht="17.25" customHeight="1">
      <c r="A539" s="56">
        <v>535</v>
      </c>
      <c r="B539" s="57"/>
      <c r="C539" s="58"/>
      <c r="D539" s="57"/>
      <c r="E539" s="57"/>
      <c r="F539" s="61"/>
      <c r="G539" s="61"/>
      <c r="H539" s="57"/>
      <c r="I539" s="63" t="str">
        <f t="shared" si="7"/>
        <v>-</v>
      </c>
    </row>
    <row r="540" spans="1:9" ht="17.25" customHeight="1">
      <c r="A540" s="56">
        <v>536</v>
      </c>
      <c r="B540" s="57"/>
      <c r="C540" s="58"/>
      <c r="D540" s="57"/>
      <c r="E540" s="57"/>
      <c r="F540" s="61"/>
      <c r="G540" s="61"/>
      <c r="H540" s="57"/>
      <c r="I540" s="63" t="str">
        <f t="shared" si="7"/>
        <v>-</v>
      </c>
    </row>
    <row r="541" spans="1:9" ht="17.25" customHeight="1">
      <c r="A541" s="56">
        <v>537</v>
      </c>
      <c r="B541" s="57"/>
      <c r="C541" s="58"/>
      <c r="D541" s="57"/>
      <c r="E541" s="57"/>
      <c r="F541" s="61"/>
      <c r="G541" s="61"/>
      <c r="H541" s="57"/>
      <c r="I541" s="63" t="str">
        <f t="shared" si="7"/>
        <v>-</v>
      </c>
    </row>
    <row r="542" spans="1:9" ht="17.25" customHeight="1">
      <c r="A542" s="56">
        <v>538</v>
      </c>
      <c r="B542" s="57"/>
      <c r="C542" s="57"/>
      <c r="D542" s="57"/>
      <c r="E542" s="57"/>
      <c r="F542" s="61"/>
      <c r="G542" s="62"/>
      <c r="H542" s="57"/>
      <c r="I542" s="63" t="str">
        <f t="shared" si="7"/>
        <v>-</v>
      </c>
    </row>
    <row r="543" spans="1:9" ht="17.25" customHeight="1">
      <c r="A543" s="56">
        <v>539</v>
      </c>
      <c r="B543" s="57"/>
      <c r="C543" s="57"/>
      <c r="D543" s="57"/>
      <c r="E543" s="57"/>
      <c r="F543" s="61"/>
      <c r="G543" s="62"/>
      <c r="H543" s="57"/>
      <c r="I543" s="63" t="str">
        <f t="shared" si="7"/>
        <v>-</v>
      </c>
    </row>
    <row r="544" spans="1:9" ht="17.25" customHeight="1">
      <c r="A544" s="56">
        <v>540</v>
      </c>
      <c r="B544" s="57"/>
      <c r="C544" s="57"/>
      <c r="D544" s="57"/>
      <c r="E544" s="57"/>
      <c r="F544" s="61"/>
      <c r="G544" s="62"/>
      <c r="H544" s="57"/>
      <c r="I544" s="63" t="str">
        <f t="shared" si="7"/>
        <v>-</v>
      </c>
    </row>
    <row r="545" spans="1:9" ht="17.25" customHeight="1">
      <c r="A545" s="56">
        <v>541</v>
      </c>
      <c r="B545" s="57"/>
      <c r="C545" s="57"/>
      <c r="D545" s="57"/>
      <c r="E545" s="57"/>
      <c r="F545" s="61"/>
      <c r="G545" s="61"/>
      <c r="H545" s="57"/>
      <c r="I545" s="63" t="str">
        <f t="shared" si="7"/>
        <v>-</v>
      </c>
    </row>
    <row r="546" spans="1:9" ht="17.25" customHeight="1">
      <c r="A546" s="56">
        <v>542</v>
      </c>
      <c r="B546" s="57"/>
      <c r="C546" s="57"/>
      <c r="D546" s="57"/>
      <c r="E546" s="57"/>
      <c r="F546" s="61"/>
      <c r="G546" s="61"/>
      <c r="H546" s="57"/>
      <c r="I546" s="63" t="str">
        <f t="shared" si="7"/>
        <v>-</v>
      </c>
    </row>
    <row r="547" spans="1:9" ht="17.25" customHeight="1">
      <c r="A547" s="56">
        <v>543</v>
      </c>
      <c r="B547" s="57"/>
      <c r="C547" s="57"/>
      <c r="D547" s="57"/>
      <c r="E547" s="57"/>
      <c r="F547" s="61"/>
      <c r="G547" s="61"/>
      <c r="H547" s="57"/>
      <c r="I547" s="63" t="str">
        <f t="shared" si="7"/>
        <v>-</v>
      </c>
    </row>
    <row r="548" spans="1:9" ht="17.25" customHeight="1">
      <c r="A548" s="56">
        <v>544</v>
      </c>
      <c r="B548" s="57"/>
      <c r="C548" s="57"/>
      <c r="D548" s="57"/>
      <c r="E548" s="57"/>
      <c r="F548" s="61"/>
      <c r="G548" s="61"/>
      <c r="H548" s="57"/>
      <c r="I548" s="63" t="str">
        <f t="shared" si="7"/>
        <v>-</v>
      </c>
    </row>
    <row r="549" spans="1:9" ht="17.25" customHeight="1">
      <c r="A549" s="56">
        <v>545</v>
      </c>
      <c r="B549" s="57"/>
      <c r="C549" s="57"/>
      <c r="D549" s="57"/>
      <c r="E549" s="57"/>
      <c r="F549" s="61"/>
      <c r="G549" s="61"/>
      <c r="H549" s="57"/>
      <c r="I549" s="63" t="str">
        <f t="shared" si="7"/>
        <v>-</v>
      </c>
    </row>
    <row r="550" spans="1:9" ht="17.25" customHeight="1">
      <c r="A550" s="56">
        <v>546</v>
      </c>
      <c r="B550" s="57"/>
      <c r="C550" s="57"/>
      <c r="D550" s="57"/>
      <c r="E550" s="57"/>
      <c r="F550" s="61"/>
      <c r="G550" s="61"/>
      <c r="H550" s="57"/>
      <c r="I550" s="63" t="str">
        <f t="shared" si="7"/>
        <v>-</v>
      </c>
    </row>
    <row r="551" spans="1:9" ht="17.25" customHeight="1">
      <c r="A551" s="56">
        <v>547</v>
      </c>
      <c r="B551" s="57"/>
      <c r="C551" s="57"/>
      <c r="D551" s="57"/>
      <c r="E551" s="57"/>
      <c r="F551" s="61"/>
      <c r="G551" s="61"/>
      <c r="H551" s="57"/>
      <c r="I551" s="63" t="str">
        <f t="shared" si="7"/>
        <v>-</v>
      </c>
    </row>
    <row r="552" spans="1:9" ht="17.25" customHeight="1">
      <c r="A552" s="56">
        <v>548</v>
      </c>
      <c r="B552" s="57"/>
      <c r="C552" s="57"/>
      <c r="D552" s="57"/>
      <c r="E552" s="57"/>
      <c r="F552" s="61"/>
      <c r="G552" s="61"/>
      <c r="H552" s="57"/>
      <c r="I552" s="63" t="str">
        <f t="shared" si="7"/>
        <v>-</v>
      </c>
    </row>
    <row r="553" spans="1:9" ht="17.25" customHeight="1">
      <c r="A553" s="56">
        <v>549</v>
      </c>
      <c r="B553" s="57"/>
      <c r="C553" s="57"/>
      <c r="D553" s="57"/>
      <c r="E553" s="57"/>
      <c r="F553" s="62"/>
      <c r="G553" s="61"/>
      <c r="H553" s="57"/>
      <c r="I553" s="63" t="str">
        <f t="shared" si="7"/>
        <v>-</v>
      </c>
    </row>
    <row r="554" spans="1:9" ht="17.25" customHeight="1">
      <c r="A554" s="56">
        <v>550</v>
      </c>
      <c r="B554" s="57"/>
      <c r="C554" s="57"/>
      <c r="D554" s="57"/>
      <c r="E554" s="58"/>
      <c r="F554" s="62"/>
      <c r="G554" s="61"/>
      <c r="H554" s="57"/>
      <c r="I554" s="63" t="str">
        <f t="shared" si="7"/>
        <v>-</v>
      </c>
    </row>
    <row r="555" spans="1:9" ht="17.25" customHeight="1">
      <c r="A555" s="56">
        <v>551</v>
      </c>
      <c r="B555" s="57"/>
      <c r="C555" s="57"/>
      <c r="D555" s="57"/>
      <c r="E555" s="58"/>
      <c r="F555" s="62"/>
      <c r="G555" s="62"/>
      <c r="H555" s="57"/>
      <c r="I555" s="63" t="str">
        <f t="shared" si="7"/>
        <v>-</v>
      </c>
    </row>
    <row r="556" spans="1:9" ht="17.25" customHeight="1">
      <c r="A556" s="56">
        <v>552</v>
      </c>
      <c r="B556" s="57"/>
      <c r="C556" s="57"/>
      <c r="D556" s="57"/>
      <c r="E556" s="58"/>
      <c r="F556" s="61"/>
      <c r="G556" s="62"/>
      <c r="H556" s="57"/>
      <c r="I556" s="63" t="str">
        <f t="shared" si="7"/>
        <v>-</v>
      </c>
    </row>
    <row r="557" spans="1:9" ht="17.25" customHeight="1">
      <c r="A557" s="56">
        <v>553</v>
      </c>
      <c r="B557" s="57"/>
      <c r="C557" s="57"/>
      <c r="D557" s="57"/>
      <c r="E557" s="57"/>
      <c r="F557" s="61"/>
      <c r="G557" s="61"/>
      <c r="H557" s="57"/>
      <c r="I557" s="63" t="str">
        <f t="shared" si="7"/>
        <v>-</v>
      </c>
    </row>
    <row r="558" spans="1:9" ht="17.25" customHeight="1">
      <c r="A558" s="56">
        <v>554</v>
      </c>
      <c r="B558" s="57"/>
      <c r="C558" s="57"/>
      <c r="D558" s="57"/>
      <c r="E558" s="57"/>
      <c r="F558" s="61"/>
      <c r="G558" s="61"/>
      <c r="H558" s="57"/>
      <c r="I558" s="63" t="str">
        <f t="shared" si="7"/>
        <v>-</v>
      </c>
    </row>
    <row r="559" spans="1:9" ht="17.25" customHeight="1">
      <c r="A559" s="56">
        <v>555</v>
      </c>
      <c r="B559" s="57"/>
      <c r="C559" s="57"/>
      <c r="D559" s="57"/>
      <c r="E559" s="57"/>
      <c r="F559" s="61"/>
      <c r="G559" s="61"/>
      <c r="H559" s="57"/>
      <c r="I559" s="63" t="str">
        <f t="shared" si="7"/>
        <v>-</v>
      </c>
    </row>
    <row r="560" spans="1:9" ht="17.25" customHeight="1">
      <c r="A560" s="56">
        <v>556</v>
      </c>
      <c r="B560" s="57"/>
      <c r="C560" s="57"/>
      <c r="D560" s="57"/>
      <c r="E560" s="57"/>
      <c r="F560" s="61"/>
      <c r="G560" s="61"/>
      <c r="H560" s="57"/>
      <c r="I560" s="63" t="str">
        <f t="shared" si="7"/>
        <v>-</v>
      </c>
    </row>
    <row r="561" spans="1:9" ht="17.25" customHeight="1">
      <c r="A561" s="56">
        <v>557</v>
      </c>
      <c r="B561" s="57"/>
      <c r="C561" s="57"/>
      <c r="D561" s="57"/>
      <c r="E561" s="57"/>
      <c r="F561" s="61"/>
      <c r="G561" s="62"/>
      <c r="H561" s="57"/>
      <c r="I561" s="63" t="str">
        <f t="shared" si="7"/>
        <v>-</v>
      </c>
    </row>
    <row r="562" spans="1:9" ht="17.25" customHeight="1">
      <c r="A562" s="56">
        <v>558</v>
      </c>
      <c r="B562" s="57"/>
      <c r="C562" s="57"/>
      <c r="D562" s="57"/>
      <c r="E562" s="57"/>
      <c r="F562" s="61"/>
      <c r="G562" s="62"/>
      <c r="H562" s="57"/>
      <c r="I562" s="63" t="str">
        <f t="shared" si="7"/>
        <v>-</v>
      </c>
    </row>
    <row r="563" spans="1:9" ht="17.25" customHeight="1">
      <c r="A563" s="56">
        <v>559</v>
      </c>
      <c r="B563" s="57"/>
      <c r="C563" s="57"/>
      <c r="D563" s="57"/>
      <c r="E563" s="57"/>
      <c r="F563" s="61"/>
      <c r="G563" s="62"/>
      <c r="H563" s="57"/>
      <c r="I563" s="63" t="str">
        <f t="shared" si="7"/>
        <v>-</v>
      </c>
    </row>
    <row r="564" spans="1:9" ht="17.25" customHeight="1">
      <c r="A564" s="56">
        <v>560</v>
      </c>
      <c r="B564" s="57"/>
      <c r="C564" s="57"/>
      <c r="D564" s="57"/>
      <c r="E564" s="57"/>
      <c r="F564" s="61"/>
      <c r="G564" s="61"/>
      <c r="H564" s="57"/>
      <c r="I564" s="63" t="str">
        <f t="shared" si="7"/>
        <v>-</v>
      </c>
    </row>
    <row r="565" spans="1:9" ht="17.25" customHeight="1">
      <c r="A565" s="56">
        <v>561</v>
      </c>
      <c r="B565" s="57"/>
      <c r="C565" s="57"/>
      <c r="D565" s="57"/>
      <c r="E565" s="57"/>
      <c r="F565" s="61"/>
      <c r="G565" s="61"/>
      <c r="H565" s="57"/>
      <c r="I565" s="63" t="str">
        <f t="shared" si="7"/>
        <v>-</v>
      </c>
    </row>
    <row r="566" spans="1:9" ht="17.25" customHeight="1">
      <c r="A566" s="56">
        <v>562</v>
      </c>
      <c r="B566" s="57"/>
      <c r="C566" s="57"/>
      <c r="D566" s="57"/>
      <c r="E566" s="57"/>
      <c r="F566" s="61"/>
      <c r="G566" s="61"/>
      <c r="H566" s="57"/>
      <c r="I566" s="63" t="str">
        <f t="shared" si="7"/>
        <v>-</v>
      </c>
    </row>
    <row r="567" spans="1:9" ht="17.25" customHeight="1">
      <c r="A567" s="56">
        <v>563</v>
      </c>
      <c r="B567" s="57"/>
      <c r="C567" s="57"/>
      <c r="D567" s="57"/>
      <c r="E567" s="57"/>
      <c r="F567" s="61"/>
      <c r="G567" s="61"/>
      <c r="H567" s="57"/>
      <c r="I567" s="63" t="str">
        <f t="shared" si="7"/>
        <v>-</v>
      </c>
    </row>
    <row r="568" spans="1:9" ht="17.25" customHeight="1">
      <c r="A568" s="56">
        <v>564</v>
      </c>
      <c r="B568" s="57"/>
      <c r="C568" s="57"/>
      <c r="D568" s="57"/>
      <c r="E568" s="57"/>
      <c r="F568" s="61"/>
      <c r="G568" s="62"/>
      <c r="H568" s="57"/>
      <c r="I568" s="63" t="str">
        <f t="shared" si="7"/>
        <v>-</v>
      </c>
    </row>
    <row r="569" spans="1:9" ht="17.25" customHeight="1">
      <c r="A569" s="56">
        <v>565</v>
      </c>
      <c r="B569" s="57"/>
      <c r="C569" s="57"/>
      <c r="D569" s="57"/>
      <c r="E569" s="57"/>
      <c r="F569" s="61"/>
      <c r="G569" s="62"/>
      <c r="H569" s="57"/>
      <c r="I569" s="63" t="str">
        <f t="shared" si="7"/>
        <v>-</v>
      </c>
    </row>
    <row r="570" spans="1:9" ht="17.25" customHeight="1">
      <c r="A570" s="56">
        <v>566</v>
      </c>
      <c r="B570" s="57"/>
      <c r="C570" s="57"/>
      <c r="D570" s="57"/>
      <c r="E570" s="57"/>
      <c r="F570" s="61"/>
      <c r="G570" s="61"/>
      <c r="H570" s="57"/>
      <c r="I570" s="63" t="str">
        <f t="shared" si="7"/>
        <v>-</v>
      </c>
    </row>
    <row r="571" spans="1:9" ht="17.25" customHeight="1">
      <c r="A571" s="56">
        <v>567</v>
      </c>
      <c r="B571" s="57"/>
      <c r="C571" s="57"/>
      <c r="D571" s="57"/>
      <c r="E571" s="57"/>
      <c r="F571" s="61"/>
      <c r="G571" s="62"/>
      <c r="H571" s="57"/>
      <c r="I571" s="63" t="str">
        <f t="shared" si="7"/>
        <v>-</v>
      </c>
    </row>
    <row r="572" spans="1:9" ht="17.25" customHeight="1">
      <c r="A572" s="56">
        <v>568</v>
      </c>
      <c r="B572" s="57"/>
      <c r="C572" s="57"/>
      <c r="D572" s="57"/>
      <c r="E572" s="57"/>
      <c r="F572" s="61"/>
      <c r="G572" s="62"/>
      <c r="I572" s="63" t="str">
        <f t="shared" si="7"/>
        <v>-</v>
      </c>
    </row>
    <row r="573" spans="1:9" ht="17.25" customHeight="1">
      <c r="A573" s="56">
        <v>569</v>
      </c>
      <c r="B573" s="57"/>
      <c r="C573" s="57"/>
      <c r="D573" s="57"/>
      <c r="E573" s="57"/>
      <c r="F573" s="61"/>
      <c r="G573" s="61"/>
      <c r="I573" s="63" t="str">
        <f t="shared" si="7"/>
        <v>-</v>
      </c>
    </row>
    <row r="574" spans="1:9" ht="17.25" customHeight="1">
      <c r="A574" s="56">
        <v>570</v>
      </c>
      <c r="B574" s="57"/>
      <c r="C574" s="57"/>
      <c r="D574" s="57"/>
      <c r="E574" s="57"/>
      <c r="F574" s="61"/>
      <c r="G574" s="61"/>
      <c r="I574" s="63" t="str">
        <f t="shared" si="7"/>
        <v>-</v>
      </c>
    </row>
    <row r="575" spans="1:9" ht="17.25" customHeight="1">
      <c r="A575" s="56">
        <v>571</v>
      </c>
      <c r="B575" s="57"/>
      <c r="C575" s="57"/>
      <c r="D575" s="57"/>
      <c r="E575" s="57"/>
      <c r="F575" s="61"/>
      <c r="G575" s="61"/>
      <c r="I575" s="63" t="str">
        <f t="shared" si="7"/>
        <v>-</v>
      </c>
    </row>
    <row r="576" spans="1:9" ht="17.25" customHeight="1">
      <c r="A576" s="56">
        <v>572</v>
      </c>
      <c r="B576" s="57"/>
      <c r="C576" s="57"/>
      <c r="D576" s="57"/>
      <c r="E576" s="57"/>
      <c r="F576" s="61"/>
      <c r="G576" s="61"/>
      <c r="I576" s="63" t="str">
        <f t="shared" si="7"/>
        <v>-</v>
      </c>
    </row>
    <row r="577" spans="1:9" ht="17.25" customHeight="1">
      <c r="A577" s="56">
        <v>573</v>
      </c>
      <c r="B577" s="57"/>
      <c r="C577" s="57"/>
      <c r="D577" s="57"/>
      <c r="E577" s="57"/>
      <c r="F577" s="61"/>
      <c r="G577" s="62"/>
      <c r="I577" s="63" t="str">
        <f t="shared" si="7"/>
        <v>-</v>
      </c>
    </row>
    <row r="578" spans="1:9" ht="17.25" customHeight="1">
      <c r="A578" s="56">
        <v>574</v>
      </c>
      <c r="B578" s="57"/>
      <c r="C578" s="57"/>
      <c r="D578" s="57"/>
      <c r="E578" s="57"/>
      <c r="F578" s="61"/>
      <c r="G578" s="62"/>
      <c r="I578" s="63" t="str">
        <f t="shared" si="7"/>
        <v>-</v>
      </c>
    </row>
    <row r="579" spans="1:9" ht="17.25" customHeight="1">
      <c r="A579" s="56">
        <v>575</v>
      </c>
      <c r="B579" s="57"/>
      <c r="C579" s="57"/>
      <c r="D579" s="58"/>
      <c r="E579" s="57"/>
      <c r="F579" s="61"/>
      <c r="G579" s="61"/>
      <c r="I579" s="63" t="str">
        <f t="shared" si="7"/>
        <v>-</v>
      </c>
    </row>
    <row r="580" spans="1:9" ht="17.25" customHeight="1">
      <c r="A580" s="56">
        <v>576</v>
      </c>
      <c r="B580" s="57"/>
      <c r="C580" s="57"/>
      <c r="D580" s="58"/>
      <c r="E580" s="57"/>
      <c r="F580" s="61"/>
      <c r="G580" s="61"/>
      <c r="I580" s="63" t="str">
        <f t="shared" si="7"/>
        <v>-</v>
      </c>
    </row>
    <row r="581" spans="1:9" ht="17.25" customHeight="1">
      <c r="A581" s="56">
        <v>577</v>
      </c>
      <c r="B581" s="57"/>
      <c r="C581" s="57"/>
      <c r="D581" s="58"/>
      <c r="E581" s="57"/>
      <c r="F581" s="61"/>
      <c r="G581" s="62"/>
      <c r="I581" s="63" t="str">
        <f aca="true" t="shared" si="8" ref="I581:I644">CONCATENATE(F581,"-",G581)</f>
        <v>-</v>
      </c>
    </row>
    <row r="582" spans="1:9" ht="17.25" customHeight="1">
      <c r="A582" s="56">
        <v>578</v>
      </c>
      <c r="B582" s="57"/>
      <c r="C582" s="57"/>
      <c r="D582" s="57"/>
      <c r="E582" s="57"/>
      <c r="F582" s="61"/>
      <c r="G582" s="62"/>
      <c r="I582" s="63" t="str">
        <f t="shared" si="8"/>
        <v>-</v>
      </c>
    </row>
    <row r="583" spans="1:9" ht="17.25" customHeight="1">
      <c r="A583" s="56">
        <v>579</v>
      </c>
      <c r="B583" s="57"/>
      <c r="C583" s="57"/>
      <c r="D583" s="57"/>
      <c r="E583" s="57"/>
      <c r="F583" s="61"/>
      <c r="G583" s="62"/>
      <c r="I583" s="63" t="str">
        <f t="shared" si="8"/>
        <v>-</v>
      </c>
    </row>
    <row r="584" spans="1:9" ht="17.25" customHeight="1">
      <c r="A584" s="56">
        <v>580</v>
      </c>
      <c r="B584" s="57"/>
      <c r="C584" s="57"/>
      <c r="D584" s="57"/>
      <c r="E584" s="57"/>
      <c r="F584" s="61"/>
      <c r="G584" s="61"/>
      <c r="I584" s="63" t="str">
        <f t="shared" si="8"/>
        <v>-</v>
      </c>
    </row>
    <row r="585" spans="1:9" ht="17.25" customHeight="1">
      <c r="A585" s="56">
        <v>581</v>
      </c>
      <c r="B585" s="57"/>
      <c r="C585" s="57"/>
      <c r="D585" s="57"/>
      <c r="E585" s="57"/>
      <c r="F585" s="61"/>
      <c r="G585" s="61"/>
      <c r="I585" s="63" t="str">
        <f t="shared" si="8"/>
        <v>-</v>
      </c>
    </row>
    <row r="586" spans="1:9" ht="17.25" customHeight="1">
      <c r="A586" s="56">
        <v>582</v>
      </c>
      <c r="B586" s="57"/>
      <c r="C586" s="57"/>
      <c r="D586" s="57"/>
      <c r="E586" s="57"/>
      <c r="F586" s="61"/>
      <c r="G586" s="61"/>
      <c r="I586" s="63" t="str">
        <f t="shared" si="8"/>
        <v>-</v>
      </c>
    </row>
    <row r="587" spans="1:9" ht="17.25" customHeight="1">
      <c r="A587" s="56">
        <v>583</v>
      </c>
      <c r="B587" s="57"/>
      <c r="C587" s="57"/>
      <c r="D587" s="57"/>
      <c r="E587" s="57"/>
      <c r="F587" s="61"/>
      <c r="G587" s="61"/>
      <c r="I587" s="63" t="str">
        <f t="shared" si="8"/>
        <v>-</v>
      </c>
    </row>
    <row r="588" spans="1:9" ht="17.25" customHeight="1">
      <c r="A588" s="56">
        <v>584</v>
      </c>
      <c r="B588" s="57"/>
      <c r="C588" s="57"/>
      <c r="D588" s="57"/>
      <c r="E588" s="57"/>
      <c r="F588" s="61"/>
      <c r="G588" s="62"/>
      <c r="I588" s="63" t="str">
        <f t="shared" si="8"/>
        <v>-</v>
      </c>
    </row>
    <row r="589" spans="1:9" ht="17.25" customHeight="1">
      <c r="A589" s="56">
        <v>585</v>
      </c>
      <c r="B589" s="57"/>
      <c r="C589" s="57"/>
      <c r="D589" s="57"/>
      <c r="E589" s="57"/>
      <c r="F589" s="61"/>
      <c r="G589" s="62"/>
      <c r="I589" s="63" t="str">
        <f t="shared" si="8"/>
        <v>-</v>
      </c>
    </row>
    <row r="590" spans="1:9" ht="17.25" customHeight="1">
      <c r="A590" s="56">
        <v>586</v>
      </c>
      <c r="B590" s="57"/>
      <c r="C590" s="57"/>
      <c r="D590" s="57"/>
      <c r="E590" s="57"/>
      <c r="F590" s="61"/>
      <c r="G590" s="61"/>
      <c r="I590" s="63" t="str">
        <f t="shared" si="8"/>
        <v>-</v>
      </c>
    </row>
    <row r="591" spans="1:9" ht="17.25" customHeight="1">
      <c r="A591" s="56">
        <v>587</v>
      </c>
      <c r="B591" s="57"/>
      <c r="C591" s="57"/>
      <c r="D591" s="57"/>
      <c r="E591" s="57"/>
      <c r="F591" s="61"/>
      <c r="G591" s="61"/>
      <c r="I591" s="63" t="str">
        <f t="shared" si="8"/>
        <v>-</v>
      </c>
    </row>
    <row r="592" spans="1:9" ht="17.25" customHeight="1">
      <c r="A592" s="56">
        <v>588</v>
      </c>
      <c r="B592" s="57"/>
      <c r="C592" s="57"/>
      <c r="D592" s="57"/>
      <c r="E592" s="57"/>
      <c r="F592" s="61"/>
      <c r="G592" s="61"/>
      <c r="I592" s="63" t="str">
        <f t="shared" si="8"/>
        <v>-</v>
      </c>
    </row>
    <row r="593" spans="1:9" ht="17.25" customHeight="1">
      <c r="A593" s="56">
        <v>589</v>
      </c>
      <c r="B593" s="57"/>
      <c r="C593" s="57"/>
      <c r="D593" s="57"/>
      <c r="E593" s="57"/>
      <c r="F593" s="61"/>
      <c r="G593" s="61"/>
      <c r="I593" s="63" t="str">
        <f t="shared" si="8"/>
        <v>-</v>
      </c>
    </row>
    <row r="594" spans="1:9" ht="17.25" customHeight="1">
      <c r="A594" s="56">
        <v>590</v>
      </c>
      <c r="B594" s="57"/>
      <c r="C594" s="57"/>
      <c r="D594" s="57"/>
      <c r="E594" s="57"/>
      <c r="F594" s="61"/>
      <c r="G594" s="62"/>
      <c r="I594" s="63" t="str">
        <f t="shared" si="8"/>
        <v>-</v>
      </c>
    </row>
    <row r="595" spans="1:9" ht="17.25" customHeight="1">
      <c r="A595" s="56">
        <v>591</v>
      </c>
      <c r="B595" s="57"/>
      <c r="C595" s="57"/>
      <c r="D595" s="57"/>
      <c r="E595" s="57"/>
      <c r="F595" s="61"/>
      <c r="G595" s="62"/>
      <c r="I595" s="63" t="str">
        <f t="shared" si="8"/>
        <v>-</v>
      </c>
    </row>
    <row r="596" spans="1:9" ht="17.25" customHeight="1">
      <c r="A596" s="56">
        <v>592</v>
      </c>
      <c r="B596" s="57"/>
      <c r="C596" s="58"/>
      <c r="D596" s="57"/>
      <c r="E596" s="57"/>
      <c r="F596" s="61"/>
      <c r="G596" s="61"/>
      <c r="I596" s="63" t="str">
        <f t="shared" si="8"/>
        <v>-</v>
      </c>
    </row>
    <row r="597" spans="1:9" ht="17.25" customHeight="1">
      <c r="A597" s="56">
        <v>593</v>
      </c>
      <c r="B597" s="57"/>
      <c r="C597" s="58"/>
      <c r="D597" s="57"/>
      <c r="E597" s="57"/>
      <c r="F597" s="61"/>
      <c r="G597" s="61"/>
      <c r="I597" s="63" t="str">
        <f t="shared" si="8"/>
        <v>-</v>
      </c>
    </row>
    <row r="598" spans="1:9" ht="17.25" customHeight="1">
      <c r="A598" s="56">
        <v>594</v>
      </c>
      <c r="B598" s="57"/>
      <c r="C598" s="58"/>
      <c r="D598" s="57"/>
      <c r="E598" s="57"/>
      <c r="F598" s="61"/>
      <c r="G598" s="61"/>
      <c r="I598" s="63" t="str">
        <f t="shared" si="8"/>
        <v>-</v>
      </c>
    </row>
    <row r="599" spans="1:9" ht="17.25" customHeight="1">
      <c r="A599" s="56">
        <v>595</v>
      </c>
      <c r="B599" s="57"/>
      <c r="C599" s="57"/>
      <c r="D599" s="57"/>
      <c r="E599" s="57"/>
      <c r="F599" s="61"/>
      <c r="G599" s="61"/>
      <c r="I599" s="63" t="str">
        <f t="shared" si="8"/>
        <v>-</v>
      </c>
    </row>
    <row r="600" spans="1:9" ht="17.25" customHeight="1">
      <c r="A600" s="56">
        <v>596</v>
      </c>
      <c r="B600" s="57"/>
      <c r="C600" s="57"/>
      <c r="D600" s="57"/>
      <c r="E600" s="57"/>
      <c r="F600" s="61"/>
      <c r="G600" s="62"/>
      <c r="I600" s="63" t="str">
        <f t="shared" si="8"/>
        <v>-</v>
      </c>
    </row>
    <row r="601" spans="1:9" ht="17.25" customHeight="1">
      <c r="A601" s="56">
        <v>597</v>
      </c>
      <c r="B601" s="57"/>
      <c r="C601" s="57"/>
      <c r="D601" s="57"/>
      <c r="E601" s="57"/>
      <c r="F601" s="61"/>
      <c r="G601" s="62"/>
      <c r="I601" s="63" t="str">
        <f t="shared" si="8"/>
        <v>-</v>
      </c>
    </row>
    <row r="602" spans="1:9" ht="17.25" customHeight="1">
      <c r="A602" s="56">
        <v>598</v>
      </c>
      <c r="B602" s="57"/>
      <c r="C602" s="57"/>
      <c r="D602" s="57"/>
      <c r="E602" s="57"/>
      <c r="F602" s="61"/>
      <c r="G602" s="61"/>
      <c r="I602" s="63" t="str">
        <f t="shared" si="8"/>
        <v>-</v>
      </c>
    </row>
    <row r="603" spans="1:9" ht="17.25" customHeight="1">
      <c r="A603" s="56">
        <v>599</v>
      </c>
      <c r="B603" s="57"/>
      <c r="C603" s="57"/>
      <c r="D603" s="57"/>
      <c r="E603" s="57"/>
      <c r="F603" s="61"/>
      <c r="G603" s="61"/>
      <c r="I603" s="63" t="str">
        <f t="shared" si="8"/>
        <v>-</v>
      </c>
    </row>
    <row r="604" spans="1:9" ht="17.25" customHeight="1">
      <c r="A604" s="56">
        <v>600</v>
      </c>
      <c r="B604" s="57"/>
      <c r="C604" s="57"/>
      <c r="D604" s="57"/>
      <c r="E604" s="57"/>
      <c r="F604" s="61"/>
      <c r="G604" s="61"/>
      <c r="I604" s="63" t="str">
        <f t="shared" si="8"/>
        <v>-</v>
      </c>
    </row>
    <row r="605" spans="1:9" ht="17.25" customHeight="1">
      <c r="A605" s="56">
        <v>601</v>
      </c>
      <c r="B605" s="57"/>
      <c r="C605" s="57"/>
      <c r="D605" s="57"/>
      <c r="E605" s="57"/>
      <c r="F605" s="61"/>
      <c r="G605" s="61"/>
      <c r="I605" s="63" t="str">
        <f t="shared" si="8"/>
        <v>-</v>
      </c>
    </row>
    <row r="606" spans="1:9" ht="17.25" customHeight="1">
      <c r="A606" s="56">
        <v>602</v>
      </c>
      <c r="B606" s="57"/>
      <c r="C606" s="57"/>
      <c r="D606" s="57"/>
      <c r="E606" s="57"/>
      <c r="F606" s="61"/>
      <c r="G606" s="62"/>
      <c r="I606" s="63" t="str">
        <f t="shared" si="8"/>
        <v>-</v>
      </c>
    </row>
    <row r="607" spans="1:9" ht="17.25" customHeight="1">
      <c r="A607" s="56">
        <v>603</v>
      </c>
      <c r="B607" s="57"/>
      <c r="C607" s="57"/>
      <c r="D607" s="57"/>
      <c r="E607" s="57"/>
      <c r="F607" s="62"/>
      <c r="G607" s="62"/>
      <c r="I607" s="63" t="str">
        <f t="shared" si="8"/>
        <v>-</v>
      </c>
    </row>
    <row r="608" spans="1:9" ht="17.25" customHeight="1">
      <c r="A608" s="56">
        <v>604</v>
      </c>
      <c r="B608" s="57"/>
      <c r="C608" s="57"/>
      <c r="D608" s="57"/>
      <c r="E608" s="58"/>
      <c r="F608" s="62"/>
      <c r="G608" s="62"/>
      <c r="I608" s="63" t="str">
        <f t="shared" si="8"/>
        <v>-</v>
      </c>
    </row>
    <row r="609" spans="1:9" ht="17.25" customHeight="1">
      <c r="A609" s="56">
        <v>605</v>
      </c>
      <c r="B609" s="57"/>
      <c r="C609" s="57"/>
      <c r="D609" s="57"/>
      <c r="E609" s="58"/>
      <c r="F609" s="62"/>
      <c r="G609" s="61"/>
      <c r="I609" s="63" t="str">
        <f t="shared" si="8"/>
        <v>-</v>
      </c>
    </row>
    <row r="610" spans="1:9" ht="17.25" customHeight="1">
      <c r="A610" s="56">
        <v>606</v>
      </c>
      <c r="B610" s="57"/>
      <c r="C610" s="57"/>
      <c r="D610" s="57"/>
      <c r="E610" s="58"/>
      <c r="F610" s="61"/>
      <c r="G610" s="61"/>
      <c r="I610" s="63" t="str">
        <f t="shared" si="8"/>
        <v>-</v>
      </c>
    </row>
    <row r="611" spans="1:9" ht="17.25" customHeight="1">
      <c r="A611" s="56">
        <v>607</v>
      </c>
      <c r="B611" s="57"/>
      <c r="C611" s="57"/>
      <c r="D611" s="57"/>
      <c r="E611" s="57"/>
      <c r="F611" s="61"/>
      <c r="G611" s="61"/>
      <c r="I611" s="63" t="str">
        <f t="shared" si="8"/>
        <v>-</v>
      </c>
    </row>
    <row r="612" spans="1:9" ht="17.25" customHeight="1">
      <c r="A612" s="56">
        <v>608</v>
      </c>
      <c r="B612" s="57"/>
      <c r="C612" s="57"/>
      <c r="D612" s="57"/>
      <c r="E612" s="57"/>
      <c r="F612" s="61"/>
      <c r="G612" s="61"/>
      <c r="I612" s="63" t="str">
        <f t="shared" si="8"/>
        <v>-</v>
      </c>
    </row>
    <row r="613" spans="1:9" ht="17.25" customHeight="1">
      <c r="A613" s="56">
        <v>609</v>
      </c>
      <c r="B613" s="57"/>
      <c r="C613" s="57"/>
      <c r="D613" s="57"/>
      <c r="E613" s="57"/>
      <c r="F613" s="61"/>
      <c r="G613" s="61"/>
      <c r="I613" s="63" t="str">
        <f t="shared" si="8"/>
        <v>-</v>
      </c>
    </row>
    <row r="614" spans="1:9" ht="17.25" customHeight="1">
      <c r="A614" s="56">
        <v>610</v>
      </c>
      <c r="B614" s="57"/>
      <c r="C614" s="57"/>
      <c r="D614" s="57"/>
      <c r="E614" s="57"/>
      <c r="F614" s="61"/>
      <c r="G614" s="61"/>
      <c r="I614" s="63" t="str">
        <f t="shared" si="8"/>
        <v>-</v>
      </c>
    </row>
    <row r="615" spans="1:9" ht="17.25" customHeight="1">
      <c r="A615" s="56">
        <v>611</v>
      </c>
      <c r="B615" s="57"/>
      <c r="C615" s="57"/>
      <c r="D615" s="57"/>
      <c r="E615" s="57"/>
      <c r="F615" s="61"/>
      <c r="G615" s="61"/>
      <c r="I615" s="63" t="str">
        <f t="shared" si="8"/>
        <v>-</v>
      </c>
    </row>
    <row r="616" spans="1:9" ht="17.25" customHeight="1">
      <c r="A616" s="56">
        <v>612</v>
      </c>
      <c r="B616" s="57"/>
      <c r="C616" s="57"/>
      <c r="D616" s="57"/>
      <c r="E616" s="57"/>
      <c r="F616" s="61"/>
      <c r="G616" s="61"/>
      <c r="I616" s="63" t="str">
        <f t="shared" si="8"/>
        <v>-</v>
      </c>
    </row>
    <row r="617" spans="1:9" ht="17.25" customHeight="1">
      <c r="A617" s="56">
        <v>613</v>
      </c>
      <c r="B617" s="57"/>
      <c r="C617" s="57"/>
      <c r="D617" s="57"/>
      <c r="E617" s="57"/>
      <c r="F617" s="61"/>
      <c r="G617" s="61"/>
      <c r="I617" s="63" t="str">
        <f t="shared" si="8"/>
        <v>-</v>
      </c>
    </row>
    <row r="618" spans="1:9" ht="17.25" customHeight="1">
      <c r="A618" s="56">
        <v>614</v>
      </c>
      <c r="B618" s="57"/>
      <c r="C618" s="57"/>
      <c r="D618" s="57"/>
      <c r="E618" s="57"/>
      <c r="F618" s="61"/>
      <c r="G618" s="61"/>
      <c r="I618" s="63" t="str">
        <f t="shared" si="8"/>
        <v>-</v>
      </c>
    </row>
    <row r="619" spans="1:9" ht="17.25" customHeight="1">
      <c r="A619" s="56">
        <v>615</v>
      </c>
      <c r="B619" s="57"/>
      <c r="C619" s="57"/>
      <c r="D619" s="57"/>
      <c r="E619" s="57"/>
      <c r="F619" s="61"/>
      <c r="G619" s="62"/>
      <c r="I619" s="63" t="str">
        <f t="shared" si="8"/>
        <v>-</v>
      </c>
    </row>
    <row r="620" spans="1:9" ht="17.25" customHeight="1">
      <c r="A620" s="56">
        <v>616</v>
      </c>
      <c r="B620" s="57"/>
      <c r="C620" s="57"/>
      <c r="D620" s="57"/>
      <c r="E620" s="57"/>
      <c r="F620" s="61"/>
      <c r="G620" s="62"/>
      <c r="I620" s="63" t="str">
        <f t="shared" si="8"/>
        <v>-</v>
      </c>
    </row>
    <row r="621" spans="1:9" ht="17.25" customHeight="1">
      <c r="A621" s="56">
        <v>617</v>
      </c>
      <c r="B621" s="57"/>
      <c r="C621" s="57"/>
      <c r="D621" s="57"/>
      <c r="E621" s="57"/>
      <c r="F621" s="61"/>
      <c r="G621" s="61"/>
      <c r="I621" s="63" t="str">
        <f t="shared" si="8"/>
        <v>-</v>
      </c>
    </row>
    <row r="622" spans="1:9" ht="17.25" customHeight="1">
      <c r="A622" s="56">
        <v>618</v>
      </c>
      <c r="B622" s="57"/>
      <c r="C622" s="57"/>
      <c r="D622" s="57"/>
      <c r="E622" s="57"/>
      <c r="F622" s="61"/>
      <c r="G622" s="61"/>
      <c r="I622" s="63" t="str">
        <f t="shared" si="8"/>
        <v>-</v>
      </c>
    </row>
    <row r="623" spans="1:9" ht="17.25" customHeight="1">
      <c r="A623" s="56">
        <v>619</v>
      </c>
      <c r="B623" s="57"/>
      <c r="C623" s="57"/>
      <c r="D623" s="57"/>
      <c r="E623" s="57"/>
      <c r="F623" s="61"/>
      <c r="G623" s="61"/>
      <c r="I623" s="63" t="str">
        <f t="shared" si="8"/>
        <v>-</v>
      </c>
    </row>
    <row r="624" spans="1:9" ht="17.25" customHeight="1">
      <c r="A624" s="56">
        <v>620</v>
      </c>
      <c r="B624" s="57"/>
      <c r="C624" s="57"/>
      <c r="D624" s="57"/>
      <c r="E624" s="57"/>
      <c r="F624" s="61"/>
      <c r="G624" s="61"/>
      <c r="I624" s="63" t="str">
        <f t="shared" si="8"/>
        <v>-</v>
      </c>
    </row>
    <row r="625" spans="1:9" ht="17.25" customHeight="1">
      <c r="A625" s="56">
        <v>621</v>
      </c>
      <c r="B625" s="57"/>
      <c r="C625" s="57"/>
      <c r="D625" s="57"/>
      <c r="E625" s="57"/>
      <c r="F625" s="61"/>
      <c r="G625" s="62"/>
      <c r="I625" s="63" t="str">
        <f t="shared" si="8"/>
        <v>-</v>
      </c>
    </row>
    <row r="626" spans="1:9" ht="17.25" customHeight="1">
      <c r="A626" s="56">
        <v>622</v>
      </c>
      <c r="B626" s="57"/>
      <c r="C626" s="57"/>
      <c r="D626" s="57"/>
      <c r="E626" s="57"/>
      <c r="F626" s="61"/>
      <c r="G626" s="62"/>
      <c r="I626" s="63" t="str">
        <f t="shared" si="8"/>
        <v>-</v>
      </c>
    </row>
    <row r="627" spans="1:9" ht="17.25" customHeight="1">
      <c r="A627" s="56">
        <v>623</v>
      </c>
      <c r="B627" s="57"/>
      <c r="C627" s="57"/>
      <c r="D627" s="57"/>
      <c r="E627" s="57"/>
      <c r="F627" s="61"/>
      <c r="G627" s="62"/>
      <c r="I627" s="63" t="str">
        <f t="shared" si="8"/>
        <v>-</v>
      </c>
    </row>
    <row r="628" spans="1:9" ht="17.25" customHeight="1">
      <c r="A628" s="56">
        <v>624</v>
      </c>
      <c r="B628" s="57"/>
      <c r="C628" s="57"/>
      <c r="D628" s="57"/>
      <c r="E628" s="57"/>
      <c r="F628" s="61"/>
      <c r="G628" s="61"/>
      <c r="I628" s="63" t="str">
        <f t="shared" si="8"/>
        <v>-</v>
      </c>
    </row>
    <row r="629" spans="1:9" ht="17.25" customHeight="1">
      <c r="A629" s="56">
        <v>625</v>
      </c>
      <c r="B629" s="57"/>
      <c r="C629" s="57"/>
      <c r="D629" s="57"/>
      <c r="E629" s="57"/>
      <c r="F629" s="61"/>
      <c r="G629" s="61"/>
      <c r="I629" s="63" t="str">
        <f t="shared" si="8"/>
        <v>-</v>
      </c>
    </row>
    <row r="630" spans="1:9" ht="17.25" customHeight="1">
      <c r="A630" s="56">
        <v>626</v>
      </c>
      <c r="B630" s="57"/>
      <c r="C630" s="57"/>
      <c r="D630" s="57"/>
      <c r="E630" s="57"/>
      <c r="F630" s="61"/>
      <c r="G630" s="61"/>
      <c r="I630" s="63" t="str">
        <f t="shared" si="8"/>
        <v>-</v>
      </c>
    </row>
    <row r="631" spans="1:9" ht="17.25" customHeight="1">
      <c r="A631" s="56">
        <v>627</v>
      </c>
      <c r="B631" s="57"/>
      <c r="C631" s="57"/>
      <c r="D631" s="57"/>
      <c r="E631" s="57"/>
      <c r="F631" s="61"/>
      <c r="G631" s="61"/>
      <c r="I631" s="63" t="str">
        <f t="shared" si="8"/>
        <v>-</v>
      </c>
    </row>
    <row r="632" spans="1:9" ht="17.25" customHeight="1">
      <c r="A632" s="56">
        <v>628</v>
      </c>
      <c r="B632" s="57"/>
      <c r="C632" s="57"/>
      <c r="D632" s="57"/>
      <c r="E632" s="57"/>
      <c r="F632" s="61"/>
      <c r="G632" s="62"/>
      <c r="I632" s="63" t="str">
        <f t="shared" si="8"/>
        <v>-</v>
      </c>
    </row>
    <row r="633" spans="1:9" ht="17.25" customHeight="1">
      <c r="A633" s="56">
        <v>629</v>
      </c>
      <c r="B633" s="57"/>
      <c r="C633" s="57"/>
      <c r="D633" s="57"/>
      <c r="E633" s="57"/>
      <c r="F633" s="61"/>
      <c r="G633" s="62"/>
      <c r="I633" s="63" t="str">
        <f t="shared" si="8"/>
        <v>-</v>
      </c>
    </row>
    <row r="634" spans="1:9" ht="17.25" customHeight="1">
      <c r="A634" s="56">
        <v>630</v>
      </c>
      <c r="B634" s="57"/>
      <c r="C634" s="57"/>
      <c r="D634" s="57"/>
      <c r="E634" s="57"/>
      <c r="F634" s="61"/>
      <c r="G634" s="61"/>
      <c r="I634" s="63" t="str">
        <f t="shared" si="8"/>
        <v>-</v>
      </c>
    </row>
    <row r="635" spans="1:9" ht="17.25" customHeight="1">
      <c r="A635" s="56">
        <v>631</v>
      </c>
      <c r="B635" s="57"/>
      <c r="C635" s="57"/>
      <c r="D635" s="57"/>
      <c r="E635" s="57"/>
      <c r="F635" s="61"/>
      <c r="G635" s="62"/>
      <c r="I635" s="63" t="str">
        <f t="shared" si="8"/>
        <v>-</v>
      </c>
    </row>
    <row r="636" spans="1:9" ht="17.25" customHeight="1">
      <c r="A636" s="56">
        <v>632</v>
      </c>
      <c r="B636" s="57"/>
      <c r="C636" s="57"/>
      <c r="D636" s="58"/>
      <c r="E636" s="57"/>
      <c r="F636" s="61"/>
      <c r="G636" s="62"/>
      <c r="I636" s="63" t="str">
        <f t="shared" si="8"/>
        <v>-</v>
      </c>
    </row>
    <row r="637" spans="1:9" ht="17.25" customHeight="1">
      <c r="A637" s="56">
        <v>633</v>
      </c>
      <c r="B637" s="57"/>
      <c r="C637" s="57"/>
      <c r="D637" s="58"/>
      <c r="E637" s="57"/>
      <c r="F637" s="61"/>
      <c r="G637" s="61"/>
      <c r="I637" s="63" t="str">
        <f t="shared" si="8"/>
        <v>-</v>
      </c>
    </row>
    <row r="638" spans="1:9" ht="17.25" customHeight="1">
      <c r="A638" s="56">
        <v>634</v>
      </c>
      <c r="B638" s="57"/>
      <c r="C638" s="57"/>
      <c r="D638" s="58"/>
      <c r="E638" s="57"/>
      <c r="F638" s="61"/>
      <c r="G638" s="61"/>
      <c r="I638" s="63" t="str">
        <f t="shared" si="8"/>
        <v>-</v>
      </c>
    </row>
    <row r="639" spans="1:9" ht="17.25" customHeight="1">
      <c r="A639" s="56">
        <v>635</v>
      </c>
      <c r="B639" s="57"/>
      <c r="C639" s="57"/>
      <c r="D639" s="57"/>
      <c r="E639" s="57"/>
      <c r="F639" s="61"/>
      <c r="G639" s="61"/>
      <c r="I639" s="63" t="str">
        <f t="shared" si="8"/>
        <v>-</v>
      </c>
    </row>
    <row r="640" spans="1:9" ht="17.25" customHeight="1">
      <c r="A640" s="56">
        <v>636</v>
      </c>
      <c r="B640" s="57"/>
      <c r="C640" s="57"/>
      <c r="D640" s="57"/>
      <c r="E640" s="57"/>
      <c r="F640" s="61"/>
      <c r="G640" s="61"/>
      <c r="I640" s="63" t="str">
        <f t="shared" si="8"/>
        <v>-</v>
      </c>
    </row>
    <row r="641" spans="1:9" ht="17.25" customHeight="1">
      <c r="A641" s="56">
        <v>637</v>
      </c>
      <c r="B641" s="57"/>
      <c r="C641" s="57"/>
      <c r="D641" s="57"/>
      <c r="E641" s="57"/>
      <c r="F641" s="61"/>
      <c r="G641" s="62"/>
      <c r="I641" s="63" t="str">
        <f t="shared" si="8"/>
        <v>-</v>
      </c>
    </row>
    <row r="642" spans="1:9" ht="17.25" customHeight="1">
      <c r="A642" s="56">
        <v>638</v>
      </c>
      <c r="B642" s="57"/>
      <c r="C642" s="57"/>
      <c r="D642" s="57"/>
      <c r="E642" s="57"/>
      <c r="F642" s="61"/>
      <c r="G642" s="62"/>
      <c r="I642" s="63" t="str">
        <f t="shared" si="8"/>
        <v>-</v>
      </c>
    </row>
    <row r="643" spans="1:9" ht="17.25" customHeight="1">
      <c r="A643" s="56">
        <v>639</v>
      </c>
      <c r="B643" s="57"/>
      <c r="C643" s="57"/>
      <c r="D643" s="57"/>
      <c r="E643" s="57"/>
      <c r="F643" s="61"/>
      <c r="G643" s="61"/>
      <c r="I643" s="63" t="str">
        <f t="shared" si="8"/>
        <v>-</v>
      </c>
    </row>
    <row r="644" spans="1:9" ht="17.25" customHeight="1">
      <c r="A644" s="56">
        <v>640</v>
      </c>
      <c r="B644" s="57"/>
      <c r="C644" s="57"/>
      <c r="D644" s="57"/>
      <c r="E644" s="57"/>
      <c r="F644" s="61"/>
      <c r="G644" s="61"/>
      <c r="I644" s="63" t="str">
        <f t="shared" si="8"/>
        <v>-</v>
      </c>
    </row>
    <row r="645" spans="1:9" ht="17.25" customHeight="1">
      <c r="A645" s="56">
        <v>641</v>
      </c>
      <c r="B645" s="57"/>
      <c r="C645" s="57"/>
      <c r="D645" s="57"/>
      <c r="E645" s="57"/>
      <c r="F645" s="61"/>
      <c r="G645" s="62"/>
      <c r="I645" s="63" t="str">
        <f aca="true" t="shared" si="9" ref="I645:I708">CONCATENATE(F645,"-",G645)</f>
        <v>-</v>
      </c>
    </row>
    <row r="646" spans="1:9" ht="17.25" customHeight="1">
      <c r="A646" s="56">
        <v>642</v>
      </c>
      <c r="B646" s="57"/>
      <c r="C646" s="57"/>
      <c r="D646" s="57"/>
      <c r="E646" s="57"/>
      <c r="F646" s="61"/>
      <c r="G646" s="62"/>
      <c r="I646" s="63" t="str">
        <f t="shared" si="9"/>
        <v>-</v>
      </c>
    </row>
    <row r="647" spans="1:9" ht="17.25" customHeight="1">
      <c r="A647" s="56">
        <v>643</v>
      </c>
      <c r="B647" s="57"/>
      <c r="C647" s="57"/>
      <c r="D647" s="57"/>
      <c r="E647" s="57"/>
      <c r="F647" s="61"/>
      <c r="G647" s="62"/>
      <c r="I647" s="63" t="str">
        <f t="shared" si="9"/>
        <v>-</v>
      </c>
    </row>
    <row r="648" spans="1:9" ht="17.25" customHeight="1">
      <c r="A648" s="56">
        <v>644</v>
      </c>
      <c r="B648" s="57"/>
      <c r="C648" s="57"/>
      <c r="D648" s="57"/>
      <c r="E648" s="57"/>
      <c r="F648" s="61"/>
      <c r="G648" s="61"/>
      <c r="I648" s="63" t="str">
        <f t="shared" si="9"/>
        <v>-</v>
      </c>
    </row>
    <row r="649" spans="1:9" ht="17.25" customHeight="1">
      <c r="A649" s="56">
        <v>645</v>
      </c>
      <c r="B649" s="57"/>
      <c r="C649" s="57"/>
      <c r="D649" s="57"/>
      <c r="E649" s="57"/>
      <c r="F649" s="61"/>
      <c r="G649" s="61"/>
      <c r="I649" s="63" t="str">
        <f t="shared" si="9"/>
        <v>-</v>
      </c>
    </row>
    <row r="650" spans="1:9" ht="17.25" customHeight="1">
      <c r="A650" s="56">
        <v>646</v>
      </c>
      <c r="B650" s="57"/>
      <c r="C650" s="57"/>
      <c r="D650" s="57"/>
      <c r="E650" s="57"/>
      <c r="F650" s="61"/>
      <c r="G650" s="61"/>
      <c r="I650" s="63" t="str">
        <f t="shared" si="9"/>
        <v>-</v>
      </c>
    </row>
    <row r="651" spans="1:9" ht="17.25" customHeight="1">
      <c r="A651" s="56">
        <v>647</v>
      </c>
      <c r="B651" s="57"/>
      <c r="C651" s="57"/>
      <c r="D651" s="57"/>
      <c r="E651" s="57"/>
      <c r="F651" s="61"/>
      <c r="G651" s="61"/>
      <c r="I651" s="63" t="str">
        <f t="shared" si="9"/>
        <v>-</v>
      </c>
    </row>
    <row r="652" spans="1:9" ht="17.25" customHeight="1">
      <c r="A652" s="56">
        <v>648</v>
      </c>
      <c r="B652" s="57"/>
      <c r="C652" s="57"/>
      <c r="D652" s="57"/>
      <c r="E652" s="57"/>
      <c r="F652" s="61"/>
      <c r="G652" s="62"/>
      <c r="I652" s="63" t="str">
        <f t="shared" si="9"/>
        <v>-</v>
      </c>
    </row>
    <row r="653" spans="1:9" ht="17.25" customHeight="1">
      <c r="A653" s="56">
        <v>649</v>
      </c>
      <c r="B653" s="57"/>
      <c r="C653" s="57"/>
      <c r="D653" s="57"/>
      <c r="E653" s="57"/>
      <c r="F653" s="62"/>
      <c r="G653" s="62"/>
      <c r="I653" s="63" t="str">
        <f t="shared" si="9"/>
        <v>-</v>
      </c>
    </row>
    <row r="654" spans="1:9" ht="17.25" customHeight="1">
      <c r="A654" s="56">
        <v>650</v>
      </c>
      <c r="B654" s="57"/>
      <c r="C654" s="58"/>
      <c r="D654" s="57"/>
      <c r="E654" s="58"/>
      <c r="F654" s="62"/>
      <c r="G654" s="61"/>
      <c r="I654" s="63" t="str">
        <f t="shared" si="9"/>
        <v>-</v>
      </c>
    </row>
    <row r="655" spans="1:9" ht="17.25" customHeight="1">
      <c r="A655" s="56">
        <v>651</v>
      </c>
      <c r="B655" s="57"/>
      <c r="C655" s="58"/>
      <c r="D655" s="57"/>
      <c r="E655" s="58"/>
      <c r="F655" s="62"/>
      <c r="G655" s="61"/>
      <c r="I655" s="63" t="str">
        <f t="shared" si="9"/>
        <v>-</v>
      </c>
    </row>
    <row r="656" spans="1:9" ht="17.25" customHeight="1">
      <c r="A656" s="56">
        <v>652</v>
      </c>
      <c r="B656" s="57"/>
      <c r="C656" s="58"/>
      <c r="D656" s="57"/>
      <c r="E656" s="58"/>
      <c r="F656" s="61"/>
      <c r="G656" s="61"/>
      <c r="I656" s="63" t="str">
        <f t="shared" si="9"/>
        <v>-</v>
      </c>
    </row>
    <row r="657" spans="1:9" ht="17.25" customHeight="1">
      <c r="A657" s="56">
        <v>653</v>
      </c>
      <c r="B657" s="57"/>
      <c r="C657" s="57"/>
      <c r="D657" s="57"/>
      <c r="E657" s="57"/>
      <c r="F657" s="61"/>
      <c r="G657" s="61"/>
      <c r="I657" s="63" t="str">
        <f t="shared" si="9"/>
        <v>-</v>
      </c>
    </row>
    <row r="658" spans="1:9" ht="17.25" customHeight="1">
      <c r="A658" s="56">
        <v>654</v>
      </c>
      <c r="B658" s="57"/>
      <c r="C658" s="57"/>
      <c r="D658" s="57"/>
      <c r="E658" s="57"/>
      <c r="F658" s="61"/>
      <c r="G658" s="62"/>
      <c r="I658" s="63" t="str">
        <f t="shared" si="9"/>
        <v>-</v>
      </c>
    </row>
    <row r="659" spans="1:9" ht="17.25" customHeight="1">
      <c r="A659" s="56">
        <v>655</v>
      </c>
      <c r="B659" s="57"/>
      <c r="C659" s="57"/>
      <c r="D659" s="57"/>
      <c r="E659" s="57"/>
      <c r="F659" s="61"/>
      <c r="G659" s="62"/>
      <c r="I659" s="63" t="str">
        <f t="shared" si="9"/>
        <v>-</v>
      </c>
    </row>
    <row r="660" spans="1:9" ht="17.25" customHeight="1">
      <c r="A660" s="56">
        <v>656</v>
      </c>
      <c r="B660" s="57"/>
      <c r="C660" s="57"/>
      <c r="D660" s="57"/>
      <c r="E660" s="57"/>
      <c r="F660" s="61"/>
      <c r="G660" s="61"/>
      <c r="I660" s="63" t="str">
        <f t="shared" si="9"/>
        <v>-</v>
      </c>
    </row>
    <row r="661" spans="1:9" ht="17.25" customHeight="1">
      <c r="A661" s="56">
        <v>657</v>
      </c>
      <c r="B661" s="57"/>
      <c r="C661" s="57"/>
      <c r="D661" s="57"/>
      <c r="E661" s="57"/>
      <c r="F661" s="61"/>
      <c r="G661" s="61"/>
      <c r="I661" s="63" t="str">
        <f t="shared" si="9"/>
        <v>-</v>
      </c>
    </row>
    <row r="662" spans="1:9" ht="17.25" customHeight="1">
      <c r="A662" s="56">
        <v>658</v>
      </c>
      <c r="B662" s="57"/>
      <c r="C662" s="57"/>
      <c r="D662" s="57"/>
      <c r="E662" s="57"/>
      <c r="F662" s="61"/>
      <c r="G662" s="61"/>
      <c r="I662" s="63" t="str">
        <f t="shared" si="9"/>
        <v>-</v>
      </c>
    </row>
    <row r="663" spans="1:9" ht="17.25" customHeight="1">
      <c r="A663" s="56">
        <v>659</v>
      </c>
      <c r="B663" s="57"/>
      <c r="C663" s="57"/>
      <c r="D663" s="57"/>
      <c r="E663" s="57"/>
      <c r="F663" s="61"/>
      <c r="G663" s="61"/>
      <c r="I663" s="63" t="str">
        <f t="shared" si="9"/>
        <v>-</v>
      </c>
    </row>
    <row r="664" spans="1:9" ht="17.25" customHeight="1">
      <c r="A664" s="56">
        <v>660</v>
      </c>
      <c r="B664" s="57"/>
      <c r="C664" s="57"/>
      <c r="D664" s="57"/>
      <c r="E664" s="57"/>
      <c r="F664" s="61"/>
      <c r="G664" s="62"/>
      <c r="I664" s="63" t="str">
        <f t="shared" si="9"/>
        <v>-</v>
      </c>
    </row>
    <row r="665" spans="1:9" ht="17.25" customHeight="1">
      <c r="A665" s="56">
        <v>661</v>
      </c>
      <c r="B665" s="57"/>
      <c r="C665" s="57"/>
      <c r="D665" s="57"/>
      <c r="E665" s="57"/>
      <c r="F665" s="61"/>
      <c r="G665" s="62"/>
      <c r="I665" s="63" t="str">
        <f t="shared" si="9"/>
        <v>-</v>
      </c>
    </row>
    <row r="666" spans="1:9" ht="17.25" customHeight="1">
      <c r="A666" s="56">
        <v>662</v>
      </c>
      <c r="B666" s="57"/>
      <c r="C666" s="57"/>
      <c r="D666" s="57"/>
      <c r="E666" s="57"/>
      <c r="F666" s="61"/>
      <c r="G666" s="61"/>
      <c r="I666" s="63" t="str">
        <f t="shared" si="9"/>
        <v>-</v>
      </c>
    </row>
    <row r="667" spans="1:9" ht="17.25" customHeight="1">
      <c r="A667" s="56">
        <v>663</v>
      </c>
      <c r="B667" s="57"/>
      <c r="C667" s="57"/>
      <c r="D667" s="57"/>
      <c r="E667" s="57"/>
      <c r="F667" s="61"/>
      <c r="G667" s="61"/>
      <c r="I667" s="63" t="str">
        <f t="shared" si="9"/>
        <v>-</v>
      </c>
    </row>
    <row r="668" spans="1:9" ht="17.25" customHeight="1">
      <c r="A668" s="56">
        <v>664</v>
      </c>
      <c r="B668" s="57"/>
      <c r="C668" s="57"/>
      <c r="D668" s="57"/>
      <c r="E668" s="57"/>
      <c r="F668" s="61"/>
      <c r="G668" s="61"/>
      <c r="I668" s="63" t="str">
        <f t="shared" si="9"/>
        <v>-</v>
      </c>
    </row>
    <row r="669" spans="1:9" ht="17.25" customHeight="1">
      <c r="A669" s="56">
        <v>665</v>
      </c>
      <c r="B669" s="57"/>
      <c r="C669" s="57"/>
      <c r="D669" s="57"/>
      <c r="E669" s="57"/>
      <c r="F669" s="61"/>
      <c r="G669" s="61"/>
      <c r="I669" s="63" t="str">
        <f t="shared" si="9"/>
        <v>-</v>
      </c>
    </row>
    <row r="670" spans="1:9" ht="17.25" customHeight="1">
      <c r="A670" s="56">
        <v>666</v>
      </c>
      <c r="B670" s="57"/>
      <c r="C670" s="57"/>
      <c r="D670" s="57"/>
      <c r="E670" s="57"/>
      <c r="F670" s="61"/>
      <c r="G670" s="62"/>
      <c r="I670" s="63" t="str">
        <f t="shared" si="9"/>
        <v>-</v>
      </c>
    </row>
    <row r="671" spans="1:9" ht="17.25" customHeight="1">
      <c r="A671" s="56">
        <v>667</v>
      </c>
      <c r="B671" s="57"/>
      <c r="C671" s="57"/>
      <c r="D671" s="57"/>
      <c r="E671" s="57"/>
      <c r="F671" s="61"/>
      <c r="G671" s="62"/>
      <c r="I671" s="63" t="str">
        <f t="shared" si="9"/>
        <v>-</v>
      </c>
    </row>
    <row r="672" spans="1:9" ht="17.25" customHeight="1">
      <c r="A672" s="56">
        <v>668</v>
      </c>
      <c r="B672" s="57"/>
      <c r="C672" s="57"/>
      <c r="D672" s="57"/>
      <c r="E672" s="57"/>
      <c r="F672" s="61"/>
      <c r="G672" s="62"/>
      <c r="I672" s="63" t="str">
        <f t="shared" si="9"/>
        <v>-</v>
      </c>
    </row>
    <row r="673" spans="1:9" ht="17.25" customHeight="1">
      <c r="A673" s="56">
        <v>669</v>
      </c>
      <c r="B673" s="57"/>
      <c r="C673" s="57"/>
      <c r="D673" s="57"/>
      <c r="E673" s="57"/>
      <c r="F673" s="61"/>
      <c r="G673" s="61"/>
      <c r="I673" s="63" t="str">
        <f t="shared" si="9"/>
        <v>-</v>
      </c>
    </row>
    <row r="674" spans="1:9" ht="17.25" customHeight="1">
      <c r="A674" s="56">
        <v>670</v>
      </c>
      <c r="B674" s="57"/>
      <c r="C674" s="57"/>
      <c r="D674" s="57"/>
      <c r="E674" s="57"/>
      <c r="F674" s="61"/>
      <c r="G674" s="61"/>
      <c r="I674" s="63" t="str">
        <f t="shared" si="9"/>
        <v>-</v>
      </c>
    </row>
    <row r="675" spans="1:9" ht="17.25" customHeight="1">
      <c r="A675" s="56">
        <v>671</v>
      </c>
      <c r="B675" s="57"/>
      <c r="C675" s="57"/>
      <c r="D675" s="57"/>
      <c r="E675" s="57"/>
      <c r="F675" s="61"/>
      <c r="G675" s="61"/>
      <c r="I675" s="63" t="str">
        <f t="shared" si="9"/>
        <v>-</v>
      </c>
    </row>
    <row r="676" spans="1:9" ht="17.25" customHeight="1">
      <c r="A676" s="56">
        <v>672</v>
      </c>
      <c r="B676" s="57"/>
      <c r="C676" s="57"/>
      <c r="D676" s="57"/>
      <c r="E676" s="57"/>
      <c r="F676" s="61"/>
      <c r="G676" s="61"/>
      <c r="I676" s="63" t="str">
        <f t="shared" si="9"/>
        <v>-</v>
      </c>
    </row>
    <row r="677" spans="1:9" ht="17.25" customHeight="1">
      <c r="A677" s="56">
        <v>673</v>
      </c>
      <c r="B677" s="57"/>
      <c r="C677" s="57"/>
      <c r="D677" s="57"/>
      <c r="E677" s="57"/>
      <c r="F677" s="61"/>
      <c r="G677" s="61"/>
      <c r="I677" s="63" t="str">
        <f t="shared" si="9"/>
        <v>-</v>
      </c>
    </row>
    <row r="678" spans="1:9" ht="17.25" customHeight="1">
      <c r="A678" s="56">
        <v>674</v>
      </c>
      <c r="B678" s="57"/>
      <c r="C678" s="57"/>
      <c r="D678" s="57"/>
      <c r="E678" s="57"/>
      <c r="F678" s="61"/>
      <c r="G678" s="61"/>
      <c r="I678" s="63" t="str">
        <f t="shared" si="9"/>
        <v>-</v>
      </c>
    </row>
    <row r="679" spans="1:9" ht="17.25" customHeight="1">
      <c r="A679" s="56">
        <v>675</v>
      </c>
      <c r="B679" s="57"/>
      <c r="C679" s="57"/>
      <c r="D679" s="57"/>
      <c r="E679" s="57"/>
      <c r="F679" s="61"/>
      <c r="G679" s="61"/>
      <c r="I679" s="63" t="str">
        <f t="shared" si="9"/>
        <v>-</v>
      </c>
    </row>
    <row r="680" spans="1:9" ht="17.25" customHeight="1">
      <c r="A680" s="56">
        <v>676</v>
      </c>
      <c r="B680" s="57"/>
      <c r="C680" s="57"/>
      <c r="D680" s="57"/>
      <c r="E680" s="57"/>
      <c r="F680" s="61"/>
      <c r="G680" s="61"/>
      <c r="I680" s="63" t="str">
        <f t="shared" si="9"/>
        <v>-</v>
      </c>
    </row>
    <row r="681" spans="1:9" ht="17.25" customHeight="1">
      <c r="A681" s="56">
        <v>677</v>
      </c>
      <c r="B681" s="57"/>
      <c r="C681" s="57"/>
      <c r="D681" s="57"/>
      <c r="E681" s="57"/>
      <c r="F681" s="61"/>
      <c r="G681" s="61"/>
      <c r="I681" s="63" t="str">
        <f t="shared" si="9"/>
        <v>-</v>
      </c>
    </row>
    <row r="682" spans="1:9" ht="17.25" customHeight="1">
      <c r="A682" s="56">
        <v>678</v>
      </c>
      <c r="B682" s="57"/>
      <c r="C682" s="57"/>
      <c r="D682" s="57"/>
      <c r="E682" s="57"/>
      <c r="F682" s="61"/>
      <c r="G682" s="61"/>
      <c r="I682" s="63" t="str">
        <f t="shared" si="9"/>
        <v>-</v>
      </c>
    </row>
    <row r="683" spans="1:9" ht="17.25" customHeight="1">
      <c r="A683" s="56">
        <v>679</v>
      </c>
      <c r="B683" s="57"/>
      <c r="C683" s="57"/>
      <c r="D683" s="57"/>
      <c r="E683" s="57"/>
      <c r="F683" s="61"/>
      <c r="G683" s="62"/>
      <c r="I683" s="63" t="str">
        <f t="shared" si="9"/>
        <v>-</v>
      </c>
    </row>
    <row r="684" spans="1:9" ht="17.25" customHeight="1">
      <c r="A684" s="56">
        <v>680</v>
      </c>
      <c r="B684" s="57"/>
      <c r="C684" s="57"/>
      <c r="D684" s="57"/>
      <c r="E684" s="57"/>
      <c r="F684" s="61"/>
      <c r="G684" s="62"/>
      <c r="I684" s="63" t="str">
        <f t="shared" si="9"/>
        <v>-</v>
      </c>
    </row>
    <row r="685" spans="1:9" ht="17.25" customHeight="1">
      <c r="A685" s="56">
        <v>681</v>
      </c>
      <c r="B685" s="57"/>
      <c r="C685" s="57"/>
      <c r="D685" s="57"/>
      <c r="E685" s="57"/>
      <c r="F685" s="61"/>
      <c r="G685" s="61"/>
      <c r="I685" s="63" t="str">
        <f t="shared" si="9"/>
        <v>-</v>
      </c>
    </row>
    <row r="686" spans="1:9" ht="17.25" customHeight="1">
      <c r="A686" s="56">
        <v>682</v>
      </c>
      <c r="B686" s="57"/>
      <c r="C686" s="57"/>
      <c r="D686" s="57"/>
      <c r="E686" s="57"/>
      <c r="F686" s="61"/>
      <c r="G686" s="61"/>
      <c r="I686" s="63" t="str">
        <f t="shared" si="9"/>
        <v>-</v>
      </c>
    </row>
    <row r="687" spans="1:9" ht="17.25" customHeight="1">
      <c r="A687" s="56">
        <v>683</v>
      </c>
      <c r="B687" s="57"/>
      <c r="C687" s="57"/>
      <c r="D687" s="57"/>
      <c r="E687" s="57"/>
      <c r="F687" s="61"/>
      <c r="G687" s="61"/>
      <c r="I687" s="63" t="str">
        <f t="shared" si="9"/>
        <v>-</v>
      </c>
    </row>
    <row r="688" spans="1:9" ht="17.25" customHeight="1">
      <c r="A688" s="56">
        <v>684</v>
      </c>
      <c r="B688" s="57"/>
      <c r="C688" s="57"/>
      <c r="D688" s="57"/>
      <c r="E688" s="57"/>
      <c r="F688" s="61"/>
      <c r="G688" s="61"/>
      <c r="I688" s="63" t="str">
        <f t="shared" si="9"/>
        <v>-</v>
      </c>
    </row>
    <row r="689" spans="1:9" ht="17.25" customHeight="1">
      <c r="A689" s="56">
        <v>685</v>
      </c>
      <c r="B689" s="57"/>
      <c r="C689" s="57"/>
      <c r="D689" s="57"/>
      <c r="E689" s="57"/>
      <c r="F689" s="61"/>
      <c r="G689" s="62"/>
      <c r="I689" s="63" t="str">
        <f t="shared" si="9"/>
        <v>-</v>
      </c>
    </row>
    <row r="690" spans="1:9" ht="17.25" customHeight="1">
      <c r="A690" s="56">
        <v>686</v>
      </c>
      <c r="B690" s="57"/>
      <c r="C690" s="57"/>
      <c r="D690" s="57"/>
      <c r="E690" s="57"/>
      <c r="F690" s="61"/>
      <c r="G690" s="62"/>
      <c r="I690" s="63" t="str">
        <f t="shared" si="9"/>
        <v>-</v>
      </c>
    </row>
    <row r="691" spans="1:9" ht="17.25" customHeight="1">
      <c r="A691" s="56">
        <v>687</v>
      </c>
      <c r="B691" s="57"/>
      <c r="C691" s="57"/>
      <c r="D691" s="57"/>
      <c r="E691" s="57"/>
      <c r="F691" s="61"/>
      <c r="G691" s="62"/>
      <c r="I691" s="63" t="str">
        <f t="shared" si="9"/>
        <v>-</v>
      </c>
    </row>
    <row r="692" spans="1:9" ht="17.25" customHeight="1">
      <c r="A692" s="56">
        <v>688</v>
      </c>
      <c r="B692" s="57"/>
      <c r="C692" s="57"/>
      <c r="D692" s="57"/>
      <c r="E692" s="57"/>
      <c r="F692" s="61"/>
      <c r="G692" s="61"/>
      <c r="I692" s="63" t="str">
        <f t="shared" si="9"/>
        <v>-</v>
      </c>
    </row>
    <row r="693" spans="1:9" ht="17.25" customHeight="1">
      <c r="A693" s="56">
        <v>689</v>
      </c>
      <c r="B693" s="57"/>
      <c r="C693" s="57"/>
      <c r="D693" s="58"/>
      <c r="E693" s="57"/>
      <c r="F693" s="61"/>
      <c r="G693" s="61"/>
      <c r="I693" s="63" t="str">
        <f t="shared" si="9"/>
        <v>-</v>
      </c>
    </row>
    <row r="694" spans="1:9" ht="17.25" customHeight="1">
      <c r="A694" s="56">
        <v>690</v>
      </c>
      <c r="B694" s="57"/>
      <c r="C694" s="57"/>
      <c r="D694" s="58"/>
      <c r="E694" s="57"/>
      <c r="F694" s="61"/>
      <c r="G694" s="61"/>
      <c r="I694" s="63" t="str">
        <f t="shared" si="9"/>
        <v>-</v>
      </c>
    </row>
    <row r="695" spans="1:9" ht="17.25" customHeight="1">
      <c r="A695" s="56">
        <v>691</v>
      </c>
      <c r="B695" s="57"/>
      <c r="C695" s="57"/>
      <c r="D695" s="58"/>
      <c r="E695" s="57"/>
      <c r="F695" s="61"/>
      <c r="G695" s="61"/>
      <c r="I695" s="63" t="str">
        <f t="shared" si="9"/>
        <v>-</v>
      </c>
    </row>
    <row r="696" spans="1:9" ht="17.25" customHeight="1">
      <c r="A696" s="56">
        <v>692</v>
      </c>
      <c r="B696" s="57"/>
      <c r="C696" s="57"/>
      <c r="D696" s="57"/>
      <c r="E696" s="57"/>
      <c r="F696" s="61"/>
      <c r="G696" s="62"/>
      <c r="I696" s="63" t="str">
        <f t="shared" si="9"/>
        <v>-</v>
      </c>
    </row>
    <row r="697" spans="1:9" ht="17.25" customHeight="1">
      <c r="A697" s="56">
        <v>693</v>
      </c>
      <c r="B697" s="57"/>
      <c r="C697" s="57"/>
      <c r="D697" s="57"/>
      <c r="E697" s="57"/>
      <c r="F697" s="61"/>
      <c r="G697" s="62"/>
      <c r="I697" s="63" t="str">
        <f t="shared" si="9"/>
        <v>-</v>
      </c>
    </row>
    <row r="698" spans="1:9" ht="17.25" customHeight="1">
      <c r="A698" s="56">
        <v>694</v>
      </c>
      <c r="B698" s="57"/>
      <c r="C698" s="57"/>
      <c r="D698" s="57"/>
      <c r="E698" s="57"/>
      <c r="F698" s="61"/>
      <c r="G698" s="61"/>
      <c r="I698" s="63" t="str">
        <f t="shared" si="9"/>
        <v>-</v>
      </c>
    </row>
    <row r="699" spans="1:9" ht="17.25" customHeight="1">
      <c r="A699" s="56">
        <v>695</v>
      </c>
      <c r="B699" s="57"/>
      <c r="C699" s="57"/>
      <c r="D699" s="57"/>
      <c r="E699" s="57"/>
      <c r="F699" s="61"/>
      <c r="G699" s="62"/>
      <c r="I699" s="63" t="str">
        <f t="shared" si="9"/>
        <v>-</v>
      </c>
    </row>
    <row r="700" spans="1:9" ht="17.25" customHeight="1">
      <c r="A700" s="56">
        <v>696</v>
      </c>
      <c r="B700" s="57"/>
      <c r="C700" s="57"/>
      <c r="D700" s="57"/>
      <c r="E700" s="57"/>
      <c r="F700" s="61"/>
      <c r="G700" s="62"/>
      <c r="I700" s="63" t="str">
        <f t="shared" si="9"/>
        <v>-</v>
      </c>
    </row>
    <row r="701" spans="1:9" ht="17.25" customHeight="1">
      <c r="A701" s="56">
        <v>697</v>
      </c>
      <c r="B701" s="57"/>
      <c r="C701" s="57"/>
      <c r="D701" s="57"/>
      <c r="E701" s="57"/>
      <c r="F701" s="61"/>
      <c r="G701" s="61"/>
      <c r="I701" s="63" t="str">
        <f t="shared" si="9"/>
        <v>-</v>
      </c>
    </row>
    <row r="702" spans="1:9" ht="17.25" customHeight="1">
      <c r="A702" s="56">
        <v>698</v>
      </c>
      <c r="B702" s="57"/>
      <c r="C702" s="57"/>
      <c r="D702" s="57"/>
      <c r="E702" s="57"/>
      <c r="F702" s="62"/>
      <c r="G702" s="61"/>
      <c r="I702" s="63" t="str">
        <f t="shared" si="9"/>
        <v>-</v>
      </c>
    </row>
    <row r="703" spans="1:9" ht="17.25" customHeight="1">
      <c r="A703" s="56">
        <v>699</v>
      </c>
      <c r="B703" s="57"/>
      <c r="C703" s="57"/>
      <c r="D703" s="57"/>
      <c r="E703" s="58"/>
      <c r="F703" s="62"/>
      <c r="G703" s="61"/>
      <c r="I703" s="63" t="str">
        <f t="shared" si="9"/>
        <v>-</v>
      </c>
    </row>
    <row r="704" spans="1:9" ht="17.25" customHeight="1">
      <c r="A704" s="56">
        <v>700</v>
      </c>
      <c r="B704" s="57"/>
      <c r="C704" s="57"/>
      <c r="D704" s="57"/>
      <c r="E704" s="58"/>
      <c r="F704" s="62"/>
      <c r="G704" s="61"/>
      <c r="I704" s="63" t="str">
        <f t="shared" si="9"/>
        <v>-</v>
      </c>
    </row>
    <row r="705" spans="1:9" ht="17.25" customHeight="1">
      <c r="A705" s="56">
        <v>701</v>
      </c>
      <c r="B705" s="57"/>
      <c r="C705" s="57"/>
      <c r="D705" s="57"/>
      <c r="E705" s="58"/>
      <c r="F705" s="62"/>
      <c r="G705" s="62"/>
      <c r="I705" s="63" t="str">
        <f t="shared" si="9"/>
        <v>-</v>
      </c>
    </row>
    <row r="706" spans="1:9" ht="17.25" customHeight="1">
      <c r="A706" s="56">
        <v>702</v>
      </c>
      <c r="B706" s="57"/>
      <c r="C706" s="57"/>
      <c r="D706" s="57"/>
      <c r="E706" s="58"/>
      <c r="F706" s="62"/>
      <c r="G706" s="62"/>
      <c r="I706" s="63" t="str">
        <f t="shared" si="9"/>
        <v>-</v>
      </c>
    </row>
    <row r="707" spans="1:9" ht="17.25" customHeight="1">
      <c r="A707" s="56">
        <v>703</v>
      </c>
      <c r="B707" s="57"/>
      <c r="C707" s="57"/>
      <c r="D707" s="57"/>
      <c r="E707" s="58"/>
      <c r="F707" s="62"/>
      <c r="G707" s="61"/>
      <c r="I707" s="63" t="str">
        <f t="shared" si="9"/>
        <v>-</v>
      </c>
    </row>
    <row r="708" spans="1:9" ht="17.25" customHeight="1">
      <c r="A708" s="56">
        <v>704</v>
      </c>
      <c r="B708" s="57"/>
      <c r="C708" s="57"/>
      <c r="D708" s="57"/>
      <c r="E708" s="58"/>
      <c r="F708" s="61"/>
      <c r="G708" s="61"/>
      <c r="I708" s="63" t="str">
        <f t="shared" si="9"/>
        <v>-</v>
      </c>
    </row>
    <row r="709" spans="1:9" ht="17.25" customHeight="1">
      <c r="A709" s="56">
        <v>705</v>
      </c>
      <c r="B709" s="57"/>
      <c r="C709" s="57"/>
      <c r="D709" s="57"/>
      <c r="E709" s="57"/>
      <c r="F709" s="61"/>
      <c r="G709" s="62"/>
      <c r="I709" s="63" t="str">
        <f aca="true" t="shared" si="10" ref="I709:I772">CONCATENATE(F709,"-",G709)</f>
        <v>-</v>
      </c>
    </row>
    <row r="710" spans="1:9" ht="17.25" customHeight="1">
      <c r="A710" s="56">
        <v>706</v>
      </c>
      <c r="B710" s="57"/>
      <c r="C710" s="57"/>
      <c r="D710" s="57"/>
      <c r="E710" s="57"/>
      <c r="F710" s="61"/>
      <c r="G710" s="62"/>
      <c r="I710" s="63" t="str">
        <f t="shared" si="10"/>
        <v>-</v>
      </c>
    </row>
    <row r="711" spans="1:9" ht="17.25" customHeight="1">
      <c r="A711" s="56">
        <v>707</v>
      </c>
      <c r="B711" s="57"/>
      <c r="C711" s="57"/>
      <c r="D711" s="57"/>
      <c r="E711" s="57"/>
      <c r="F711" s="61"/>
      <c r="G711" s="62"/>
      <c r="I711" s="63" t="str">
        <f t="shared" si="10"/>
        <v>-</v>
      </c>
    </row>
    <row r="712" spans="1:9" ht="17.25" customHeight="1">
      <c r="A712" s="56">
        <v>708</v>
      </c>
      <c r="B712" s="57"/>
      <c r="C712" s="58"/>
      <c r="D712" s="57"/>
      <c r="E712" s="57"/>
      <c r="F712" s="61"/>
      <c r="G712" s="61"/>
      <c r="I712" s="63" t="str">
        <f t="shared" si="10"/>
        <v>-</v>
      </c>
    </row>
    <row r="713" spans="1:9" ht="17.25" customHeight="1">
      <c r="A713" s="56">
        <v>709</v>
      </c>
      <c r="B713" s="57"/>
      <c r="C713" s="58"/>
      <c r="D713" s="57"/>
      <c r="E713" s="57"/>
      <c r="F713" s="61"/>
      <c r="G713" s="61"/>
      <c r="I713" s="63" t="str">
        <f t="shared" si="10"/>
        <v>-</v>
      </c>
    </row>
    <row r="714" spans="1:9" ht="17.25" customHeight="1">
      <c r="A714" s="56">
        <v>710</v>
      </c>
      <c r="B714" s="57"/>
      <c r="C714" s="58"/>
      <c r="D714" s="57"/>
      <c r="E714" s="57"/>
      <c r="F714" s="61"/>
      <c r="G714" s="61"/>
      <c r="I714" s="63" t="str">
        <f t="shared" si="10"/>
        <v>-</v>
      </c>
    </row>
    <row r="715" spans="1:9" ht="17.25" customHeight="1">
      <c r="A715" s="56">
        <v>711</v>
      </c>
      <c r="B715" s="57"/>
      <c r="C715" s="57"/>
      <c r="D715" s="57"/>
      <c r="E715" s="57"/>
      <c r="F715" s="61"/>
      <c r="G715" s="61"/>
      <c r="I715" s="63" t="str">
        <f t="shared" si="10"/>
        <v>-</v>
      </c>
    </row>
    <row r="716" spans="1:9" ht="17.25" customHeight="1">
      <c r="A716" s="56">
        <v>712</v>
      </c>
      <c r="B716" s="57"/>
      <c r="C716" s="57"/>
      <c r="D716" s="57"/>
      <c r="E716" s="57"/>
      <c r="F716" s="61"/>
      <c r="G716" s="62"/>
      <c r="I716" s="63" t="str">
        <f t="shared" si="10"/>
        <v>-</v>
      </c>
    </row>
    <row r="717" spans="1:9" ht="17.25" customHeight="1">
      <c r="A717" s="56">
        <v>713</v>
      </c>
      <c r="B717" s="57"/>
      <c r="C717" s="57"/>
      <c r="D717" s="57"/>
      <c r="E717" s="57"/>
      <c r="F717" s="61"/>
      <c r="G717" s="62"/>
      <c r="I717" s="63" t="str">
        <f t="shared" si="10"/>
        <v>-</v>
      </c>
    </row>
    <row r="718" spans="1:9" ht="17.25" customHeight="1">
      <c r="A718" s="56">
        <v>714</v>
      </c>
      <c r="B718" s="57"/>
      <c r="C718" s="57"/>
      <c r="D718" s="57"/>
      <c r="E718" s="57"/>
      <c r="F718" s="61"/>
      <c r="G718" s="61"/>
      <c r="I718" s="63" t="str">
        <f t="shared" si="10"/>
        <v>-</v>
      </c>
    </row>
    <row r="719" spans="1:9" ht="17.25" customHeight="1">
      <c r="A719" s="56">
        <v>715</v>
      </c>
      <c r="B719" s="57"/>
      <c r="C719" s="57"/>
      <c r="D719" s="57"/>
      <c r="E719" s="57"/>
      <c r="F719" s="61"/>
      <c r="G719" s="61"/>
      <c r="I719" s="63" t="str">
        <f t="shared" si="10"/>
        <v>-</v>
      </c>
    </row>
    <row r="720" spans="1:9" ht="17.25" customHeight="1">
      <c r="A720" s="56">
        <v>716</v>
      </c>
      <c r="B720" s="57"/>
      <c r="C720" s="57"/>
      <c r="D720" s="57"/>
      <c r="E720" s="57"/>
      <c r="F720" s="61"/>
      <c r="G720" s="61"/>
      <c r="I720" s="63" t="str">
        <f t="shared" si="10"/>
        <v>-</v>
      </c>
    </row>
    <row r="721" spans="1:9" ht="17.25" customHeight="1">
      <c r="A721" s="56">
        <v>717</v>
      </c>
      <c r="B721" s="57"/>
      <c r="C721" s="57"/>
      <c r="D721" s="57"/>
      <c r="E721" s="57"/>
      <c r="F721" s="61"/>
      <c r="G721" s="61"/>
      <c r="I721" s="63" t="str">
        <f t="shared" si="10"/>
        <v>-</v>
      </c>
    </row>
    <row r="722" spans="1:9" ht="17.25" customHeight="1">
      <c r="A722" s="56">
        <v>718</v>
      </c>
      <c r="B722" s="57"/>
      <c r="C722" s="57"/>
      <c r="D722" s="57"/>
      <c r="E722" s="57"/>
      <c r="F722" s="61"/>
      <c r="G722" s="62"/>
      <c r="I722" s="63" t="str">
        <f t="shared" si="10"/>
        <v>-</v>
      </c>
    </row>
    <row r="723" spans="1:9" ht="17.25" customHeight="1">
      <c r="A723" s="56">
        <v>719</v>
      </c>
      <c r="B723" s="57"/>
      <c r="C723" s="57"/>
      <c r="D723" s="57"/>
      <c r="E723" s="57"/>
      <c r="F723" s="61"/>
      <c r="G723" s="62"/>
      <c r="I723" s="63" t="str">
        <f t="shared" si="10"/>
        <v>-</v>
      </c>
    </row>
    <row r="724" spans="1:9" ht="17.25" customHeight="1">
      <c r="A724" s="56">
        <v>720</v>
      </c>
      <c r="B724" s="57"/>
      <c r="C724" s="57"/>
      <c r="D724" s="57"/>
      <c r="E724" s="57"/>
      <c r="F724" s="61"/>
      <c r="G724" s="61"/>
      <c r="I724" s="63" t="str">
        <f t="shared" si="10"/>
        <v>-</v>
      </c>
    </row>
    <row r="725" spans="1:9" ht="17.25" customHeight="1">
      <c r="A725" s="56">
        <v>721</v>
      </c>
      <c r="B725" s="57"/>
      <c r="C725" s="57"/>
      <c r="D725" s="57"/>
      <c r="E725" s="57"/>
      <c r="F725" s="61"/>
      <c r="G725" s="61"/>
      <c r="I725" s="63" t="str">
        <f t="shared" si="10"/>
        <v>-</v>
      </c>
    </row>
    <row r="726" spans="1:9" ht="17.25" customHeight="1">
      <c r="A726" s="56">
        <v>722</v>
      </c>
      <c r="B726" s="57"/>
      <c r="C726" s="57"/>
      <c r="D726" s="57"/>
      <c r="E726" s="57"/>
      <c r="F726" s="61"/>
      <c r="G726" s="61"/>
      <c r="I726" s="63" t="str">
        <f t="shared" si="10"/>
        <v>-</v>
      </c>
    </row>
    <row r="727" spans="1:9" ht="17.25" customHeight="1">
      <c r="A727" s="56">
        <v>723</v>
      </c>
      <c r="B727" s="57"/>
      <c r="C727" s="57"/>
      <c r="D727" s="57"/>
      <c r="E727" s="57"/>
      <c r="F727" s="61"/>
      <c r="G727" s="61"/>
      <c r="I727" s="63" t="str">
        <f t="shared" si="10"/>
        <v>-</v>
      </c>
    </row>
    <row r="728" spans="1:9" ht="17.25" customHeight="1">
      <c r="A728" s="56">
        <v>724</v>
      </c>
      <c r="B728" s="57"/>
      <c r="C728" s="57"/>
      <c r="D728" s="57"/>
      <c r="E728" s="57"/>
      <c r="F728" s="61"/>
      <c r="G728" s="62"/>
      <c r="I728" s="63" t="str">
        <f t="shared" si="10"/>
        <v>-</v>
      </c>
    </row>
    <row r="729" spans="1:9" ht="17.25" customHeight="1">
      <c r="A729" s="56">
        <v>725</v>
      </c>
      <c r="B729" s="57"/>
      <c r="C729" s="57"/>
      <c r="D729" s="57"/>
      <c r="E729" s="57"/>
      <c r="F729" s="61"/>
      <c r="G729" s="62"/>
      <c r="I729" s="63" t="str">
        <f t="shared" si="10"/>
        <v>-</v>
      </c>
    </row>
    <row r="730" spans="1:9" ht="17.25" customHeight="1">
      <c r="A730" s="56">
        <v>726</v>
      </c>
      <c r="B730" s="57"/>
      <c r="C730" s="57"/>
      <c r="D730" s="57"/>
      <c r="E730" s="57"/>
      <c r="F730" s="61"/>
      <c r="G730" s="61"/>
      <c r="I730" s="63" t="str">
        <f t="shared" si="10"/>
        <v>-</v>
      </c>
    </row>
    <row r="731" spans="1:9" ht="17.25" customHeight="1">
      <c r="A731" s="56">
        <v>727</v>
      </c>
      <c r="B731" s="57"/>
      <c r="C731" s="57"/>
      <c r="D731" s="57"/>
      <c r="E731" s="57"/>
      <c r="F731" s="61"/>
      <c r="G731" s="61"/>
      <c r="I731" s="63" t="str">
        <f t="shared" si="10"/>
        <v>-</v>
      </c>
    </row>
    <row r="732" spans="1:9" ht="17.25" customHeight="1">
      <c r="A732" s="56">
        <v>728</v>
      </c>
      <c r="B732" s="57"/>
      <c r="C732" s="57"/>
      <c r="D732" s="57"/>
      <c r="E732" s="57"/>
      <c r="F732" s="61"/>
      <c r="G732" s="61"/>
      <c r="I732" s="63" t="str">
        <f t="shared" si="10"/>
        <v>-</v>
      </c>
    </row>
    <row r="733" spans="1:9" ht="17.25" customHeight="1">
      <c r="A733" s="56">
        <v>729</v>
      </c>
      <c r="B733" s="57"/>
      <c r="C733" s="57"/>
      <c r="D733" s="57"/>
      <c r="E733" s="57"/>
      <c r="F733" s="61"/>
      <c r="G733" s="61"/>
      <c r="I733" s="63" t="str">
        <f t="shared" si="10"/>
        <v>-</v>
      </c>
    </row>
    <row r="734" spans="1:9" ht="17.25" customHeight="1">
      <c r="A734" s="56">
        <v>730</v>
      </c>
      <c r="B734" s="57"/>
      <c r="C734" s="57"/>
      <c r="D734" s="57"/>
      <c r="E734" s="57"/>
      <c r="F734" s="61"/>
      <c r="G734" s="62"/>
      <c r="I734" s="63" t="str">
        <f t="shared" si="10"/>
        <v>-</v>
      </c>
    </row>
    <row r="735" spans="1:9" ht="17.25" customHeight="1">
      <c r="A735" s="56">
        <v>731</v>
      </c>
      <c r="B735" s="57"/>
      <c r="C735" s="57"/>
      <c r="D735" s="57"/>
      <c r="E735" s="57"/>
      <c r="F735" s="61"/>
      <c r="G735" s="62"/>
      <c r="I735" s="63" t="str">
        <f t="shared" si="10"/>
        <v>-</v>
      </c>
    </row>
    <row r="736" spans="1:9" ht="17.25" customHeight="1">
      <c r="A736" s="56">
        <v>732</v>
      </c>
      <c r="B736" s="57"/>
      <c r="C736" s="57"/>
      <c r="D736" s="57"/>
      <c r="E736" s="57"/>
      <c r="F736" s="61"/>
      <c r="G736" s="62"/>
      <c r="I736" s="63" t="str">
        <f t="shared" si="10"/>
        <v>-</v>
      </c>
    </row>
    <row r="737" spans="1:9" ht="17.25" customHeight="1">
      <c r="A737" s="56">
        <v>733</v>
      </c>
      <c r="B737" s="57"/>
      <c r="C737" s="57"/>
      <c r="D737" s="57"/>
      <c r="E737" s="57"/>
      <c r="F737" s="61"/>
      <c r="G737" s="61"/>
      <c r="I737" s="63" t="str">
        <f t="shared" si="10"/>
        <v>-</v>
      </c>
    </row>
    <row r="738" spans="1:9" ht="17.25" customHeight="1">
      <c r="A738" s="56">
        <v>734</v>
      </c>
      <c r="B738" s="57"/>
      <c r="C738" s="57"/>
      <c r="D738" s="57"/>
      <c r="E738" s="57"/>
      <c r="F738" s="61"/>
      <c r="G738" s="61"/>
      <c r="I738" s="63" t="str">
        <f t="shared" si="10"/>
        <v>-</v>
      </c>
    </row>
    <row r="739" spans="1:9" ht="17.25" customHeight="1">
      <c r="A739" s="56">
        <v>735</v>
      </c>
      <c r="B739" s="57"/>
      <c r="C739" s="57"/>
      <c r="D739" s="57"/>
      <c r="E739" s="57"/>
      <c r="F739" s="61"/>
      <c r="G739" s="61"/>
      <c r="I739" s="63" t="str">
        <f t="shared" si="10"/>
        <v>-</v>
      </c>
    </row>
    <row r="740" spans="1:9" ht="17.25" customHeight="1">
      <c r="A740" s="56">
        <v>736</v>
      </c>
      <c r="B740" s="57"/>
      <c r="C740" s="57"/>
      <c r="D740" s="57"/>
      <c r="E740" s="57"/>
      <c r="F740" s="61"/>
      <c r="G740" s="61"/>
      <c r="I740" s="63" t="str">
        <f t="shared" si="10"/>
        <v>-</v>
      </c>
    </row>
    <row r="741" spans="1:9" ht="17.25" customHeight="1">
      <c r="A741" s="56">
        <v>737</v>
      </c>
      <c r="B741" s="57"/>
      <c r="C741" s="57"/>
      <c r="D741" s="57"/>
      <c r="E741" s="57"/>
      <c r="F741" s="61"/>
      <c r="G741" s="61"/>
      <c r="I741" s="63" t="str">
        <f t="shared" si="10"/>
        <v>-</v>
      </c>
    </row>
    <row r="742" spans="1:9" ht="17.25" customHeight="1">
      <c r="A742" s="56">
        <v>738</v>
      </c>
      <c r="B742" s="57"/>
      <c r="C742" s="57"/>
      <c r="D742" s="57"/>
      <c r="E742" s="57"/>
      <c r="F742" s="61"/>
      <c r="G742" s="61"/>
      <c r="I742" s="63" t="str">
        <f t="shared" si="10"/>
        <v>-</v>
      </c>
    </row>
    <row r="743" spans="1:9" ht="17.25" customHeight="1">
      <c r="A743" s="56">
        <v>739</v>
      </c>
      <c r="B743" s="57"/>
      <c r="C743" s="57"/>
      <c r="D743" s="57"/>
      <c r="E743" s="57"/>
      <c r="F743" s="61"/>
      <c r="G743" s="61"/>
      <c r="I743" s="63" t="str">
        <f t="shared" si="10"/>
        <v>-</v>
      </c>
    </row>
    <row r="744" spans="1:9" ht="17.25" customHeight="1">
      <c r="A744" s="56">
        <v>740</v>
      </c>
      <c r="B744" s="57"/>
      <c r="C744" s="57"/>
      <c r="D744" s="57"/>
      <c r="E744" s="57"/>
      <c r="F744" s="61"/>
      <c r="G744" s="61"/>
      <c r="I744" s="63" t="str">
        <f t="shared" si="10"/>
        <v>-</v>
      </c>
    </row>
    <row r="745" spans="1:9" ht="17.25" customHeight="1">
      <c r="A745" s="56">
        <v>741</v>
      </c>
      <c r="B745" s="57"/>
      <c r="C745" s="57"/>
      <c r="D745" s="57"/>
      <c r="E745" s="57"/>
      <c r="F745" s="61"/>
      <c r="G745" s="61"/>
      <c r="I745" s="63" t="str">
        <f t="shared" si="10"/>
        <v>-</v>
      </c>
    </row>
    <row r="746" spans="1:9" ht="17.25" customHeight="1">
      <c r="A746" s="56">
        <v>742</v>
      </c>
      <c r="B746" s="57"/>
      <c r="C746" s="57"/>
      <c r="D746" s="57"/>
      <c r="E746" s="57"/>
      <c r="F746" s="61"/>
      <c r="G746" s="61"/>
      <c r="I746" s="63" t="str">
        <f t="shared" si="10"/>
        <v>-</v>
      </c>
    </row>
    <row r="747" spans="1:9" ht="17.25" customHeight="1">
      <c r="A747" s="56">
        <v>743</v>
      </c>
      <c r="B747" s="57"/>
      <c r="C747" s="57"/>
      <c r="D747" s="57"/>
      <c r="E747" s="57"/>
      <c r="F747" s="61"/>
      <c r="G747" s="62"/>
      <c r="I747" s="63" t="str">
        <f t="shared" si="10"/>
        <v>-</v>
      </c>
    </row>
    <row r="748" spans="1:9" ht="17.25" customHeight="1">
      <c r="A748" s="56">
        <v>744</v>
      </c>
      <c r="B748" s="57"/>
      <c r="C748" s="57"/>
      <c r="D748" s="57"/>
      <c r="E748" s="57"/>
      <c r="F748" s="61"/>
      <c r="G748" s="62"/>
      <c r="I748" s="63" t="str">
        <f t="shared" si="10"/>
        <v>-</v>
      </c>
    </row>
    <row r="749" spans="1:9" ht="17.25" customHeight="1">
      <c r="A749" s="56">
        <v>745</v>
      </c>
      <c r="B749" s="57"/>
      <c r="C749" s="57"/>
      <c r="D749" s="57"/>
      <c r="E749" s="57"/>
      <c r="F749" s="61"/>
      <c r="G749" s="61"/>
      <c r="I749" s="63" t="str">
        <f t="shared" si="10"/>
        <v>-</v>
      </c>
    </row>
    <row r="750" spans="1:9" ht="17.25" customHeight="1">
      <c r="A750" s="56">
        <v>746</v>
      </c>
      <c r="B750" s="57"/>
      <c r="C750" s="57"/>
      <c r="D750" s="57"/>
      <c r="E750" s="57"/>
      <c r="F750" s="61"/>
      <c r="G750" s="61"/>
      <c r="I750" s="63" t="str">
        <f t="shared" si="10"/>
        <v>-</v>
      </c>
    </row>
    <row r="751" spans="1:9" ht="17.25" customHeight="1">
      <c r="A751" s="56">
        <v>747</v>
      </c>
      <c r="B751" s="57"/>
      <c r="C751" s="57"/>
      <c r="D751" s="58"/>
      <c r="E751" s="57"/>
      <c r="F751" s="61"/>
      <c r="G751" s="61"/>
      <c r="I751" s="63" t="str">
        <f t="shared" si="10"/>
        <v>-</v>
      </c>
    </row>
    <row r="752" spans="1:9" ht="17.25" customHeight="1">
      <c r="A752" s="56">
        <v>748</v>
      </c>
      <c r="B752" s="57"/>
      <c r="C752" s="57"/>
      <c r="D752" s="58"/>
      <c r="E752" s="57"/>
      <c r="F752" s="61"/>
      <c r="G752" s="61"/>
      <c r="I752" s="63" t="str">
        <f t="shared" si="10"/>
        <v>-</v>
      </c>
    </row>
    <row r="753" spans="1:9" ht="17.25" customHeight="1">
      <c r="A753" s="56">
        <v>749</v>
      </c>
      <c r="B753" s="57"/>
      <c r="C753" s="57"/>
      <c r="D753" s="58"/>
      <c r="E753" s="57"/>
      <c r="F753" s="61"/>
      <c r="G753" s="62"/>
      <c r="I753" s="63" t="str">
        <f t="shared" si="10"/>
        <v>-</v>
      </c>
    </row>
    <row r="754" spans="1:9" ht="17.25" customHeight="1">
      <c r="A754" s="56">
        <v>750</v>
      </c>
      <c r="B754" s="57"/>
      <c r="C754" s="57"/>
      <c r="D754" s="57"/>
      <c r="E754" s="57"/>
      <c r="F754" s="61"/>
      <c r="G754" s="62"/>
      <c r="I754" s="63" t="str">
        <f t="shared" si="10"/>
        <v>-</v>
      </c>
    </row>
    <row r="755" spans="1:9" ht="17.25" customHeight="1">
      <c r="A755" s="56">
        <v>751</v>
      </c>
      <c r="B755" s="57"/>
      <c r="C755" s="57"/>
      <c r="D755" s="57"/>
      <c r="E755" s="57"/>
      <c r="F755" s="61"/>
      <c r="G755" s="62"/>
      <c r="I755" s="63" t="str">
        <f t="shared" si="10"/>
        <v>-</v>
      </c>
    </row>
    <row r="756" spans="1:9" ht="17.25" customHeight="1">
      <c r="A756" s="56">
        <v>752</v>
      </c>
      <c r="B756" s="57"/>
      <c r="C756" s="57"/>
      <c r="D756" s="57"/>
      <c r="E756" s="57"/>
      <c r="F756" s="61"/>
      <c r="G756" s="61"/>
      <c r="I756" s="63" t="str">
        <f t="shared" si="10"/>
        <v>-</v>
      </c>
    </row>
    <row r="757" spans="1:9" ht="17.25" customHeight="1">
      <c r="A757" s="56">
        <v>753</v>
      </c>
      <c r="B757" s="57"/>
      <c r="C757" s="57"/>
      <c r="D757" s="57"/>
      <c r="E757" s="57"/>
      <c r="F757" s="61"/>
      <c r="G757" s="61"/>
      <c r="I757" s="63" t="str">
        <f t="shared" si="10"/>
        <v>-</v>
      </c>
    </row>
    <row r="758" spans="1:9" ht="17.25" customHeight="1">
      <c r="A758" s="56">
        <v>754</v>
      </c>
      <c r="B758" s="57"/>
      <c r="C758" s="57"/>
      <c r="D758" s="57"/>
      <c r="E758" s="57"/>
      <c r="F758" s="61"/>
      <c r="G758" s="61"/>
      <c r="I758" s="63" t="str">
        <f t="shared" si="10"/>
        <v>-</v>
      </c>
    </row>
    <row r="759" spans="1:9" ht="17.25" customHeight="1">
      <c r="A759" s="56">
        <v>755</v>
      </c>
      <c r="B759" s="57"/>
      <c r="C759" s="57"/>
      <c r="D759" s="57"/>
      <c r="E759" s="57"/>
      <c r="F759" s="61"/>
      <c r="G759" s="61"/>
      <c r="I759" s="63" t="str">
        <f t="shared" si="10"/>
        <v>-</v>
      </c>
    </row>
    <row r="760" spans="1:9" ht="17.25" customHeight="1">
      <c r="A760" s="56">
        <v>756</v>
      </c>
      <c r="B760" s="57"/>
      <c r="C760" s="57"/>
      <c r="D760" s="57"/>
      <c r="E760" s="57"/>
      <c r="F760" s="61"/>
      <c r="G760" s="62"/>
      <c r="I760" s="63" t="str">
        <f t="shared" si="10"/>
        <v>-</v>
      </c>
    </row>
    <row r="761" spans="1:9" ht="17.25" customHeight="1">
      <c r="A761" s="56">
        <v>757</v>
      </c>
      <c r="B761" s="57"/>
      <c r="C761" s="57"/>
      <c r="D761" s="57"/>
      <c r="E761" s="57"/>
      <c r="F761" s="61"/>
      <c r="G761" s="62"/>
      <c r="I761" s="63" t="str">
        <f t="shared" si="10"/>
        <v>-</v>
      </c>
    </row>
    <row r="762" spans="1:9" ht="17.25" customHeight="1">
      <c r="A762" s="56">
        <v>758</v>
      </c>
      <c r="B762" s="57"/>
      <c r="C762" s="57"/>
      <c r="D762" s="57"/>
      <c r="E762" s="57"/>
      <c r="F762" s="61"/>
      <c r="G762" s="61"/>
      <c r="I762" s="63" t="str">
        <f t="shared" si="10"/>
        <v>-</v>
      </c>
    </row>
    <row r="763" spans="1:9" ht="17.25" customHeight="1">
      <c r="A763" s="56">
        <v>759</v>
      </c>
      <c r="B763" s="57"/>
      <c r="C763" s="57"/>
      <c r="D763" s="57"/>
      <c r="E763" s="57"/>
      <c r="F763" s="62"/>
      <c r="G763" s="62"/>
      <c r="I763" s="63" t="str">
        <f t="shared" si="10"/>
        <v>-</v>
      </c>
    </row>
    <row r="764" spans="1:9" ht="17.25" customHeight="1">
      <c r="A764" s="56">
        <v>760</v>
      </c>
      <c r="B764" s="57"/>
      <c r="C764" s="57"/>
      <c r="D764" s="57"/>
      <c r="E764" s="58"/>
      <c r="F764" s="62"/>
      <c r="G764" s="62"/>
      <c r="I764" s="63" t="str">
        <f t="shared" si="10"/>
        <v>-</v>
      </c>
    </row>
    <row r="765" spans="1:9" ht="17.25" customHeight="1">
      <c r="A765" s="56">
        <v>761</v>
      </c>
      <c r="B765" s="57"/>
      <c r="C765" s="57"/>
      <c r="D765" s="57"/>
      <c r="E765" s="58"/>
      <c r="F765" s="62"/>
      <c r="G765" s="61"/>
      <c r="I765" s="63" t="str">
        <f t="shared" si="10"/>
        <v>-</v>
      </c>
    </row>
    <row r="766" spans="1:9" ht="17.25" customHeight="1">
      <c r="A766" s="56">
        <v>762</v>
      </c>
      <c r="B766" s="57"/>
      <c r="C766" s="57"/>
      <c r="D766" s="57"/>
      <c r="E766" s="58"/>
      <c r="F766" s="61"/>
      <c r="G766" s="61"/>
      <c r="I766" s="63" t="str">
        <f t="shared" si="10"/>
        <v>-</v>
      </c>
    </row>
    <row r="767" spans="1:9" ht="17.25" customHeight="1">
      <c r="A767" s="56">
        <v>763</v>
      </c>
      <c r="B767" s="57"/>
      <c r="C767" s="57"/>
      <c r="D767" s="57"/>
      <c r="E767" s="57"/>
      <c r="F767" s="61"/>
      <c r="G767" s="61"/>
      <c r="I767" s="63" t="str">
        <f t="shared" si="10"/>
        <v>-</v>
      </c>
    </row>
    <row r="768" spans="1:9" ht="17.25" customHeight="1">
      <c r="A768" s="56">
        <v>764</v>
      </c>
      <c r="B768" s="57"/>
      <c r="C768" s="57"/>
      <c r="D768" s="57"/>
      <c r="E768" s="57"/>
      <c r="F768" s="61"/>
      <c r="G768" s="61"/>
      <c r="I768" s="63" t="str">
        <f t="shared" si="10"/>
        <v>-</v>
      </c>
    </row>
    <row r="769" spans="1:9" ht="17.25" customHeight="1">
      <c r="A769" s="56">
        <v>765</v>
      </c>
      <c r="B769" s="57"/>
      <c r="C769" s="57"/>
      <c r="D769" s="57"/>
      <c r="E769" s="57"/>
      <c r="F769" s="61"/>
      <c r="G769" s="62"/>
      <c r="I769" s="63" t="str">
        <f t="shared" si="10"/>
        <v>-</v>
      </c>
    </row>
    <row r="770" spans="1:9" ht="17.25" customHeight="1">
      <c r="A770" s="56">
        <v>766</v>
      </c>
      <c r="B770" s="57"/>
      <c r="C770" s="58"/>
      <c r="D770" s="57"/>
      <c r="E770" s="57"/>
      <c r="F770" s="61"/>
      <c r="G770" s="62"/>
      <c r="I770" s="63" t="str">
        <f t="shared" si="10"/>
        <v>-</v>
      </c>
    </row>
    <row r="771" spans="1:9" ht="17.25" customHeight="1">
      <c r="A771" s="56">
        <v>767</v>
      </c>
      <c r="B771" s="57"/>
      <c r="C771" s="58"/>
      <c r="D771" s="57"/>
      <c r="E771" s="57"/>
      <c r="F771" s="61"/>
      <c r="G771" s="61"/>
      <c r="I771" s="63" t="str">
        <f t="shared" si="10"/>
        <v>-</v>
      </c>
    </row>
    <row r="772" spans="1:9" ht="17.25" customHeight="1">
      <c r="A772" s="56">
        <v>768</v>
      </c>
      <c r="B772" s="57"/>
      <c r="C772" s="58"/>
      <c r="D772" s="57"/>
      <c r="E772" s="57"/>
      <c r="F772" s="61"/>
      <c r="G772" s="61"/>
      <c r="I772" s="63" t="str">
        <f t="shared" si="10"/>
        <v>-</v>
      </c>
    </row>
    <row r="773" spans="1:9" ht="17.25" customHeight="1">
      <c r="A773" s="56">
        <v>769</v>
      </c>
      <c r="B773" s="57"/>
      <c r="C773" s="57"/>
      <c r="D773" s="57"/>
      <c r="E773" s="57"/>
      <c r="F773" s="61"/>
      <c r="G773" s="62"/>
      <c r="I773" s="63" t="str">
        <f aca="true" t="shared" si="11" ref="I773:I836">CONCATENATE(F773,"-",G773)</f>
        <v>-</v>
      </c>
    </row>
    <row r="774" spans="1:9" ht="17.25" customHeight="1">
      <c r="A774" s="56">
        <v>770</v>
      </c>
      <c r="B774" s="57"/>
      <c r="C774" s="57"/>
      <c r="D774" s="57"/>
      <c r="E774" s="57"/>
      <c r="F774" s="61"/>
      <c r="G774" s="62"/>
      <c r="I774" s="63" t="str">
        <f t="shared" si="11"/>
        <v>-</v>
      </c>
    </row>
    <row r="775" spans="1:9" ht="17.25" customHeight="1">
      <c r="A775" s="56">
        <v>771</v>
      </c>
      <c r="B775" s="57"/>
      <c r="C775" s="57"/>
      <c r="D775" s="57"/>
      <c r="E775" s="57"/>
      <c r="F775" s="61"/>
      <c r="G775" s="62"/>
      <c r="I775" s="63" t="str">
        <f t="shared" si="11"/>
        <v>-</v>
      </c>
    </row>
    <row r="776" spans="1:9" ht="17.25" customHeight="1">
      <c r="A776" s="56">
        <v>772</v>
      </c>
      <c r="B776" s="57"/>
      <c r="C776" s="57"/>
      <c r="D776" s="57"/>
      <c r="E776" s="57"/>
      <c r="F776" s="61"/>
      <c r="G776" s="61"/>
      <c r="I776" s="63" t="str">
        <f t="shared" si="11"/>
        <v>-</v>
      </c>
    </row>
    <row r="777" spans="1:9" ht="17.25" customHeight="1">
      <c r="A777" s="56">
        <v>773</v>
      </c>
      <c r="B777" s="57"/>
      <c r="C777" s="57"/>
      <c r="D777" s="57"/>
      <c r="E777" s="57"/>
      <c r="F777" s="61"/>
      <c r="G777" s="61"/>
      <c r="I777" s="63" t="str">
        <f t="shared" si="11"/>
        <v>-</v>
      </c>
    </row>
    <row r="778" spans="1:9" ht="17.25" customHeight="1">
      <c r="A778" s="56">
        <v>774</v>
      </c>
      <c r="B778" s="57"/>
      <c r="C778" s="57"/>
      <c r="D778" s="57"/>
      <c r="E778" s="57"/>
      <c r="F778" s="61"/>
      <c r="G778" s="61"/>
      <c r="I778" s="63" t="str">
        <f t="shared" si="11"/>
        <v>-</v>
      </c>
    </row>
    <row r="779" spans="1:9" ht="17.25" customHeight="1">
      <c r="A779" s="56">
        <v>775</v>
      </c>
      <c r="B779" s="57"/>
      <c r="C779" s="57"/>
      <c r="D779" s="57"/>
      <c r="E779" s="57"/>
      <c r="F779" s="61"/>
      <c r="G779" s="61"/>
      <c r="I779" s="63" t="str">
        <f t="shared" si="11"/>
        <v>-</v>
      </c>
    </row>
    <row r="780" spans="1:9" ht="17.25" customHeight="1">
      <c r="A780" s="56">
        <v>776</v>
      </c>
      <c r="B780" s="57"/>
      <c r="C780" s="57"/>
      <c r="D780" s="57"/>
      <c r="E780" s="57"/>
      <c r="F780" s="61"/>
      <c r="G780" s="62"/>
      <c r="I780" s="63" t="str">
        <f t="shared" si="11"/>
        <v>-</v>
      </c>
    </row>
    <row r="781" spans="1:9" ht="17.25" customHeight="1">
      <c r="A781" s="56">
        <v>777</v>
      </c>
      <c r="B781" s="57"/>
      <c r="C781" s="57"/>
      <c r="D781" s="57"/>
      <c r="E781" s="57"/>
      <c r="F781" s="61"/>
      <c r="G781" s="62"/>
      <c r="I781" s="63" t="str">
        <f t="shared" si="11"/>
        <v>-</v>
      </c>
    </row>
    <row r="782" spans="1:9" ht="17.25" customHeight="1">
      <c r="A782" s="56">
        <v>778</v>
      </c>
      <c r="B782" s="57"/>
      <c r="C782" s="57"/>
      <c r="D782" s="57"/>
      <c r="E782" s="57"/>
      <c r="F782" s="61"/>
      <c r="G782" s="61"/>
      <c r="I782" s="63" t="str">
        <f t="shared" si="11"/>
        <v>-</v>
      </c>
    </row>
    <row r="783" spans="1:9" ht="17.25" customHeight="1">
      <c r="A783" s="56">
        <v>779</v>
      </c>
      <c r="B783" s="57"/>
      <c r="C783" s="57"/>
      <c r="D783" s="57"/>
      <c r="E783" s="57"/>
      <c r="F783" s="61"/>
      <c r="G783" s="61"/>
      <c r="I783" s="63" t="str">
        <f t="shared" si="11"/>
        <v>-</v>
      </c>
    </row>
    <row r="784" spans="1:9" ht="17.25" customHeight="1">
      <c r="A784" s="56">
        <v>780</v>
      </c>
      <c r="B784" s="57"/>
      <c r="C784" s="57"/>
      <c r="D784" s="57"/>
      <c r="E784" s="57"/>
      <c r="F784" s="61"/>
      <c r="G784" s="61"/>
      <c r="I784" s="63" t="str">
        <f t="shared" si="11"/>
        <v>-</v>
      </c>
    </row>
    <row r="785" spans="1:9" ht="17.25" customHeight="1">
      <c r="A785" s="56">
        <v>781</v>
      </c>
      <c r="B785" s="57"/>
      <c r="C785" s="57"/>
      <c r="D785" s="57"/>
      <c r="E785" s="57"/>
      <c r="F785" s="61"/>
      <c r="G785" s="61"/>
      <c r="I785" s="63" t="str">
        <f t="shared" si="11"/>
        <v>-</v>
      </c>
    </row>
    <row r="786" spans="1:9" ht="17.25" customHeight="1">
      <c r="A786" s="56">
        <v>782</v>
      </c>
      <c r="B786" s="57"/>
      <c r="C786" s="57"/>
      <c r="D786" s="57"/>
      <c r="E786" s="57"/>
      <c r="F786" s="61"/>
      <c r="G786" s="62"/>
      <c r="I786" s="63" t="str">
        <f t="shared" si="11"/>
        <v>-</v>
      </c>
    </row>
    <row r="787" spans="1:9" ht="17.25" customHeight="1">
      <c r="A787" s="56">
        <v>783</v>
      </c>
      <c r="B787" s="57"/>
      <c r="C787" s="57"/>
      <c r="D787" s="57"/>
      <c r="E787" s="57"/>
      <c r="F787" s="61"/>
      <c r="G787" s="62"/>
      <c r="I787" s="63" t="str">
        <f t="shared" si="11"/>
        <v>-</v>
      </c>
    </row>
    <row r="788" spans="1:9" ht="17.25" customHeight="1">
      <c r="A788" s="56">
        <v>784</v>
      </c>
      <c r="B788" s="57"/>
      <c r="C788" s="57"/>
      <c r="D788" s="57"/>
      <c r="E788" s="57"/>
      <c r="F788" s="61"/>
      <c r="G788" s="61"/>
      <c r="I788" s="63" t="str">
        <f t="shared" si="11"/>
        <v>-</v>
      </c>
    </row>
    <row r="789" spans="1:9" ht="17.25" customHeight="1">
      <c r="A789" s="56">
        <v>785</v>
      </c>
      <c r="B789" s="57"/>
      <c r="C789" s="57"/>
      <c r="D789" s="57"/>
      <c r="E789" s="57"/>
      <c r="F789" s="61"/>
      <c r="G789" s="61"/>
      <c r="I789" s="63" t="str">
        <f t="shared" si="11"/>
        <v>-</v>
      </c>
    </row>
    <row r="790" spans="1:9" ht="17.25" customHeight="1">
      <c r="A790" s="56">
        <v>786</v>
      </c>
      <c r="B790" s="57"/>
      <c r="C790" s="57"/>
      <c r="D790" s="57"/>
      <c r="E790" s="57"/>
      <c r="F790" s="61"/>
      <c r="G790" s="61"/>
      <c r="I790" s="63" t="str">
        <f t="shared" si="11"/>
        <v>-</v>
      </c>
    </row>
    <row r="791" spans="1:9" ht="17.25" customHeight="1">
      <c r="A791" s="56">
        <v>787</v>
      </c>
      <c r="B791" s="57"/>
      <c r="C791" s="57"/>
      <c r="D791" s="57"/>
      <c r="E791" s="57"/>
      <c r="F791" s="61"/>
      <c r="G791" s="61"/>
      <c r="I791" s="63" t="str">
        <f t="shared" si="11"/>
        <v>-</v>
      </c>
    </row>
    <row r="792" spans="1:9" ht="17.25" customHeight="1">
      <c r="A792" s="56">
        <v>788</v>
      </c>
      <c r="B792" s="57"/>
      <c r="C792" s="57"/>
      <c r="D792" s="57"/>
      <c r="E792" s="57"/>
      <c r="F792" s="61"/>
      <c r="G792" s="62"/>
      <c r="I792" s="63" t="str">
        <f t="shared" si="11"/>
        <v>-</v>
      </c>
    </row>
    <row r="793" spans="1:9" ht="17.25" customHeight="1">
      <c r="A793" s="56">
        <v>789</v>
      </c>
      <c r="B793" s="57"/>
      <c r="C793" s="57"/>
      <c r="D793" s="57"/>
      <c r="E793" s="57"/>
      <c r="F793" s="61"/>
      <c r="G793" s="62"/>
      <c r="I793" s="63" t="str">
        <f t="shared" si="11"/>
        <v>-</v>
      </c>
    </row>
    <row r="794" spans="1:9" ht="17.25" customHeight="1">
      <c r="A794" s="56">
        <v>790</v>
      </c>
      <c r="B794" s="57"/>
      <c r="C794" s="57"/>
      <c r="D794" s="57"/>
      <c r="E794" s="57"/>
      <c r="F794" s="61"/>
      <c r="G794" s="61"/>
      <c r="I794" s="63" t="str">
        <f t="shared" si="11"/>
        <v>-</v>
      </c>
    </row>
    <row r="795" spans="1:9" ht="17.25" customHeight="1">
      <c r="A795" s="56">
        <v>791</v>
      </c>
      <c r="B795" s="57"/>
      <c r="C795" s="57"/>
      <c r="D795" s="57"/>
      <c r="E795" s="57"/>
      <c r="F795" s="61"/>
      <c r="G795" s="61"/>
      <c r="I795" s="63" t="str">
        <f t="shared" si="11"/>
        <v>-</v>
      </c>
    </row>
    <row r="796" spans="1:9" ht="17.25" customHeight="1">
      <c r="A796" s="56">
        <v>792</v>
      </c>
      <c r="B796" s="57"/>
      <c r="C796" s="57"/>
      <c r="D796" s="57"/>
      <c r="E796" s="57"/>
      <c r="F796" s="61"/>
      <c r="G796" s="61"/>
      <c r="I796" s="63" t="str">
        <f t="shared" si="11"/>
        <v>-</v>
      </c>
    </row>
    <row r="797" spans="1:9" ht="17.25" customHeight="1">
      <c r="A797" s="56">
        <v>793</v>
      </c>
      <c r="B797" s="57"/>
      <c r="C797" s="57"/>
      <c r="D797" s="57"/>
      <c r="E797" s="57"/>
      <c r="F797" s="61"/>
      <c r="G797" s="61"/>
      <c r="I797" s="63" t="str">
        <f t="shared" si="11"/>
        <v>-</v>
      </c>
    </row>
    <row r="798" spans="1:9" ht="17.25" customHeight="1">
      <c r="A798" s="56">
        <v>794</v>
      </c>
      <c r="B798" s="57"/>
      <c r="C798" s="57"/>
      <c r="D798" s="57"/>
      <c r="E798" s="57"/>
      <c r="F798" s="61"/>
      <c r="G798" s="62"/>
      <c r="I798" s="63" t="str">
        <f t="shared" si="11"/>
        <v>-</v>
      </c>
    </row>
    <row r="799" spans="1:9" ht="17.25" customHeight="1">
      <c r="A799" s="56">
        <v>795</v>
      </c>
      <c r="B799" s="57"/>
      <c r="C799" s="57"/>
      <c r="D799" s="57"/>
      <c r="E799" s="57"/>
      <c r="F799" s="61"/>
      <c r="G799" s="62"/>
      <c r="I799" s="63" t="str">
        <f t="shared" si="11"/>
        <v>-</v>
      </c>
    </row>
    <row r="800" spans="1:9" ht="17.25" customHeight="1">
      <c r="A800" s="56">
        <v>796</v>
      </c>
      <c r="B800" s="57"/>
      <c r="C800" s="57"/>
      <c r="D800" s="57"/>
      <c r="E800" s="57"/>
      <c r="F800" s="61"/>
      <c r="G800" s="62"/>
      <c r="I800" s="63" t="str">
        <f t="shared" si="11"/>
        <v>-</v>
      </c>
    </row>
    <row r="801" spans="1:9" ht="17.25" customHeight="1">
      <c r="A801" s="56">
        <v>797</v>
      </c>
      <c r="B801" s="57"/>
      <c r="C801" s="57"/>
      <c r="D801" s="57"/>
      <c r="E801" s="57"/>
      <c r="F801" s="61"/>
      <c r="G801" s="61"/>
      <c r="I801" s="63" t="str">
        <f t="shared" si="11"/>
        <v>-</v>
      </c>
    </row>
    <row r="802" spans="1:9" ht="17.25" customHeight="1">
      <c r="A802" s="56">
        <v>798</v>
      </c>
      <c r="B802" s="57"/>
      <c r="C802" s="57"/>
      <c r="D802" s="57"/>
      <c r="E802" s="57"/>
      <c r="F802" s="61"/>
      <c r="G802" s="61"/>
      <c r="I802" s="63" t="str">
        <f t="shared" si="11"/>
        <v>-</v>
      </c>
    </row>
    <row r="803" spans="1:9" ht="17.25" customHeight="1">
      <c r="A803" s="56">
        <v>799</v>
      </c>
      <c r="B803" s="57"/>
      <c r="C803" s="57"/>
      <c r="D803" s="57"/>
      <c r="E803" s="57"/>
      <c r="F803" s="61"/>
      <c r="G803" s="61"/>
      <c r="I803" s="63" t="str">
        <f t="shared" si="11"/>
        <v>-</v>
      </c>
    </row>
    <row r="804" spans="1:9" ht="17.25" customHeight="1">
      <c r="A804" s="56">
        <v>800</v>
      </c>
      <c r="B804" s="57"/>
      <c r="C804" s="57"/>
      <c r="D804" s="57"/>
      <c r="E804" s="57"/>
      <c r="F804" s="61"/>
      <c r="G804" s="61"/>
      <c r="I804" s="63" t="str">
        <f t="shared" si="11"/>
        <v>-</v>
      </c>
    </row>
    <row r="805" spans="1:9" ht="17.25" customHeight="1">
      <c r="A805" s="56">
        <v>801</v>
      </c>
      <c r="B805" s="57"/>
      <c r="C805" s="57"/>
      <c r="D805" s="57"/>
      <c r="E805" s="57"/>
      <c r="F805" s="61"/>
      <c r="G805" s="61"/>
      <c r="I805" s="63" t="str">
        <f t="shared" si="11"/>
        <v>-</v>
      </c>
    </row>
    <row r="806" spans="1:9" ht="17.25" customHeight="1">
      <c r="A806" s="56">
        <v>802</v>
      </c>
      <c r="B806" s="57"/>
      <c r="C806" s="57"/>
      <c r="D806" s="57"/>
      <c r="E806" s="57"/>
      <c r="F806" s="61"/>
      <c r="G806" s="61"/>
      <c r="I806" s="63" t="str">
        <f t="shared" si="11"/>
        <v>-</v>
      </c>
    </row>
    <row r="807" spans="1:9" ht="17.25" customHeight="1">
      <c r="A807" s="56">
        <v>803</v>
      </c>
      <c r="B807" s="57"/>
      <c r="C807" s="57"/>
      <c r="D807" s="57"/>
      <c r="E807" s="57"/>
      <c r="F807" s="61"/>
      <c r="G807" s="61"/>
      <c r="I807" s="63" t="str">
        <f t="shared" si="11"/>
        <v>-</v>
      </c>
    </row>
    <row r="808" spans="1:9" ht="17.25" customHeight="1">
      <c r="A808" s="56">
        <v>804</v>
      </c>
      <c r="B808" s="57"/>
      <c r="C808" s="57"/>
      <c r="D808" s="57"/>
      <c r="E808" s="57"/>
      <c r="F808" s="61"/>
      <c r="G808" s="61"/>
      <c r="I808" s="63" t="str">
        <f t="shared" si="11"/>
        <v>-</v>
      </c>
    </row>
    <row r="809" spans="1:9" ht="17.25" customHeight="1">
      <c r="A809" s="56">
        <v>805</v>
      </c>
      <c r="B809" s="57"/>
      <c r="C809" s="57"/>
      <c r="D809" s="58"/>
      <c r="E809" s="57"/>
      <c r="F809" s="61"/>
      <c r="G809" s="61"/>
      <c r="I809" s="63" t="str">
        <f t="shared" si="11"/>
        <v>-</v>
      </c>
    </row>
    <row r="810" spans="1:9" ht="17.25" customHeight="1">
      <c r="A810" s="56">
        <v>806</v>
      </c>
      <c r="B810" s="57"/>
      <c r="C810" s="57"/>
      <c r="D810" s="58"/>
      <c r="E810" s="57"/>
      <c r="F810" s="61"/>
      <c r="G810" s="61"/>
      <c r="I810" s="63" t="str">
        <f t="shared" si="11"/>
        <v>-</v>
      </c>
    </row>
    <row r="811" spans="1:9" ht="17.25" customHeight="1">
      <c r="A811" s="56">
        <v>807</v>
      </c>
      <c r="B811" s="57"/>
      <c r="C811" s="57"/>
      <c r="D811" s="58"/>
      <c r="E811" s="57"/>
      <c r="F811" s="61"/>
      <c r="G811" s="62"/>
      <c r="I811" s="63" t="str">
        <f t="shared" si="11"/>
        <v>-</v>
      </c>
    </row>
    <row r="812" spans="1:9" ht="17.25" customHeight="1">
      <c r="A812" s="56">
        <v>808</v>
      </c>
      <c r="B812" s="57"/>
      <c r="C812" s="57"/>
      <c r="D812" s="57"/>
      <c r="E812" s="57"/>
      <c r="F812" s="61"/>
      <c r="G812" s="62"/>
      <c r="I812" s="63" t="str">
        <f t="shared" si="11"/>
        <v>-</v>
      </c>
    </row>
    <row r="813" spans="1:9" ht="17.25" customHeight="1">
      <c r="A813" s="56">
        <v>809</v>
      </c>
      <c r="B813" s="57"/>
      <c r="C813" s="57"/>
      <c r="D813" s="57"/>
      <c r="E813" s="57"/>
      <c r="F813" s="61"/>
      <c r="G813" s="61"/>
      <c r="I813" s="63" t="str">
        <f t="shared" si="11"/>
        <v>-</v>
      </c>
    </row>
    <row r="814" spans="1:9" ht="17.25" customHeight="1">
      <c r="A814" s="56">
        <v>810</v>
      </c>
      <c r="B814" s="57"/>
      <c r="C814" s="57"/>
      <c r="D814" s="57"/>
      <c r="E814" s="57"/>
      <c r="F814" s="61"/>
      <c r="G814" s="61"/>
      <c r="I814" s="63" t="str">
        <f t="shared" si="11"/>
        <v>-</v>
      </c>
    </row>
    <row r="815" spans="1:9" ht="17.25" customHeight="1">
      <c r="A815" s="56">
        <v>811</v>
      </c>
      <c r="B815" s="57"/>
      <c r="C815" s="57"/>
      <c r="D815" s="57"/>
      <c r="E815" s="57"/>
      <c r="F815" s="61"/>
      <c r="G815" s="61"/>
      <c r="I815" s="63" t="str">
        <f t="shared" si="11"/>
        <v>-</v>
      </c>
    </row>
    <row r="816" spans="1:9" ht="17.25" customHeight="1">
      <c r="A816" s="56">
        <v>812</v>
      </c>
      <c r="B816" s="57"/>
      <c r="C816" s="57"/>
      <c r="D816" s="57"/>
      <c r="E816" s="57"/>
      <c r="F816" s="61"/>
      <c r="G816" s="61"/>
      <c r="I816" s="63" t="str">
        <f t="shared" si="11"/>
        <v>-</v>
      </c>
    </row>
    <row r="817" spans="1:9" ht="17.25" customHeight="1">
      <c r="A817" s="56">
        <v>813</v>
      </c>
      <c r="B817" s="57"/>
      <c r="C817" s="57"/>
      <c r="D817" s="57"/>
      <c r="E817" s="57"/>
      <c r="F817" s="62"/>
      <c r="G817" s="62"/>
      <c r="I817" s="63" t="str">
        <f t="shared" si="11"/>
        <v>-</v>
      </c>
    </row>
    <row r="818" spans="1:9" ht="17.25" customHeight="1">
      <c r="A818" s="56">
        <v>814</v>
      </c>
      <c r="B818" s="57"/>
      <c r="C818" s="57"/>
      <c r="D818" s="57"/>
      <c r="E818" s="58"/>
      <c r="F818" s="62"/>
      <c r="G818" s="62"/>
      <c r="I818" s="63" t="str">
        <f t="shared" si="11"/>
        <v>-</v>
      </c>
    </row>
    <row r="819" spans="1:9" ht="17.25" customHeight="1">
      <c r="A819" s="56">
        <v>815</v>
      </c>
      <c r="B819" s="57"/>
      <c r="C819" s="57"/>
      <c r="D819" s="57"/>
      <c r="E819" s="58"/>
      <c r="F819" s="62"/>
      <c r="G819" s="62"/>
      <c r="I819" s="63" t="str">
        <f t="shared" si="11"/>
        <v>-</v>
      </c>
    </row>
    <row r="820" spans="1:9" ht="17.25" customHeight="1">
      <c r="A820" s="56">
        <v>816</v>
      </c>
      <c r="B820" s="57"/>
      <c r="C820" s="57"/>
      <c r="D820" s="57"/>
      <c r="E820" s="58"/>
      <c r="F820" s="61"/>
      <c r="G820" s="61"/>
      <c r="I820" s="63" t="str">
        <f t="shared" si="11"/>
        <v>-</v>
      </c>
    </row>
    <row r="821" spans="1:9" ht="17.25" customHeight="1">
      <c r="A821" s="56">
        <v>817</v>
      </c>
      <c r="B821" s="57"/>
      <c r="C821" s="57"/>
      <c r="D821" s="57"/>
      <c r="E821" s="57"/>
      <c r="F821" s="61"/>
      <c r="G821" s="61"/>
      <c r="I821" s="63" t="str">
        <f t="shared" si="11"/>
        <v>-</v>
      </c>
    </row>
    <row r="822" spans="1:9" ht="17.25" customHeight="1">
      <c r="A822" s="56">
        <v>818</v>
      </c>
      <c r="B822" s="57"/>
      <c r="C822" s="57"/>
      <c r="D822" s="57"/>
      <c r="E822" s="57"/>
      <c r="F822" s="61"/>
      <c r="G822" s="61"/>
      <c r="I822" s="63" t="str">
        <f t="shared" si="11"/>
        <v>-</v>
      </c>
    </row>
    <row r="823" spans="1:9" ht="17.25" customHeight="1">
      <c r="A823" s="56">
        <v>819</v>
      </c>
      <c r="B823" s="57"/>
      <c r="C823" s="57"/>
      <c r="D823" s="57"/>
      <c r="E823" s="57"/>
      <c r="F823" s="61"/>
      <c r="G823" s="61"/>
      <c r="I823" s="63" t="str">
        <f t="shared" si="11"/>
        <v>-</v>
      </c>
    </row>
    <row r="824" spans="1:9" ht="17.25" customHeight="1">
      <c r="A824" s="56">
        <v>820</v>
      </c>
      <c r="B824" s="57"/>
      <c r="C824" s="57"/>
      <c r="D824" s="57"/>
      <c r="E824" s="57"/>
      <c r="F824" s="61"/>
      <c r="G824" s="62"/>
      <c r="I824" s="63" t="str">
        <f t="shared" si="11"/>
        <v>-</v>
      </c>
    </row>
    <row r="825" spans="1:9" ht="17.25" customHeight="1">
      <c r="A825" s="56">
        <v>821</v>
      </c>
      <c r="B825" s="57"/>
      <c r="C825" s="57"/>
      <c r="D825" s="57"/>
      <c r="E825" s="57"/>
      <c r="F825" s="61"/>
      <c r="G825" s="62"/>
      <c r="I825" s="63" t="str">
        <f t="shared" si="11"/>
        <v>-</v>
      </c>
    </row>
    <row r="826" spans="1:9" ht="17.25" customHeight="1">
      <c r="A826" s="56">
        <v>822</v>
      </c>
      <c r="B826" s="57"/>
      <c r="C826" s="57"/>
      <c r="D826" s="57"/>
      <c r="E826" s="57"/>
      <c r="F826" s="61"/>
      <c r="G826" s="61"/>
      <c r="I826" s="63" t="str">
        <f t="shared" si="11"/>
        <v>-</v>
      </c>
    </row>
    <row r="827" spans="1:9" ht="17.25" customHeight="1">
      <c r="A827" s="56">
        <v>823</v>
      </c>
      <c r="B827" s="57"/>
      <c r="C827" s="57"/>
      <c r="D827" s="57"/>
      <c r="E827" s="57"/>
      <c r="F827" s="61"/>
      <c r="G827" s="62"/>
      <c r="I827" s="63" t="str">
        <f t="shared" si="11"/>
        <v>-</v>
      </c>
    </row>
    <row r="828" spans="1:9" ht="17.25" customHeight="1">
      <c r="A828" s="56">
        <v>824</v>
      </c>
      <c r="B828" s="57"/>
      <c r="C828" s="58"/>
      <c r="D828" s="57"/>
      <c r="E828" s="57"/>
      <c r="F828" s="61"/>
      <c r="G828" s="62"/>
      <c r="I828" s="63" t="str">
        <f t="shared" si="11"/>
        <v>-</v>
      </c>
    </row>
    <row r="829" spans="1:9" ht="17.25" customHeight="1">
      <c r="A829" s="56">
        <v>825</v>
      </c>
      <c r="B829" s="57"/>
      <c r="C829" s="58"/>
      <c r="D829" s="57"/>
      <c r="E829" s="57"/>
      <c r="F829" s="61"/>
      <c r="G829" s="61"/>
      <c r="I829" s="63" t="str">
        <f t="shared" si="11"/>
        <v>-</v>
      </c>
    </row>
    <row r="830" spans="1:9" ht="17.25" customHeight="1">
      <c r="A830" s="56">
        <v>826</v>
      </c>
      <c r="B830" s="57"/>
      <c r="C830" s="58"/>
      <c r="D830" s="57"/>
      <c r="E830" s="57"/>
      <c r="F830" s="61"/>
      <c r="G830" s="61"/>
      <c r="I830" s="63" t="str">
        <f t="shared" si="11"/>
        <v>-</v>
      </c>
    </row>
    <row r="831" spans="1:9" ht="17.25" customHeight="1">
      <c r="A831" s="56">
        <v>827</v>
      </c>
      <c r="B831" s="57"/>
      <c r="C831" s="57"/>
      <c r="D831" s="57"/>
      <c r="E831" s="57"/>
      <c r="F831" s="61"/>
      <c r="G831" s="61"/>
      <c r="I831" s="63" t="str">
        <f t="shared" si="11"/>
        <v>-</v>
      </c>
    </row>
    <row r="832" spans="1:9" ht="17.25" customHeight="1">
      <c r="A832" s="56">
        <v>828</v>
      </c>
      <c r="B832" s="57"/>
      <c r="C832" s="57"/>
      <c r="D832" s="57"/>
      <c r="E832" s="57"/>
      <c r="F832" s="61"/>
      <c r="G832" s="61"/>
      <c r="I832" s="63" t="str">
        <f t="shared" si="11"/>
        <v>-</v>
      </c>
    </row>
    <row r="833" spans="1:9" ht="17.25" customHeight="1">
      <c r="A833" s="56">
        <v>829</v>
      </c>
      <c r="B833" s="57"/>
      <c r="C833" s="57"/>
      <c r="D833" s="57"/>
      <c r="E833" s="57"/>
      <c r="F833" s="61"/>
      <c r="G833" s="62"/>
      <c r="I833" s="63" t="str">
        <f t="shared" si="11"/>
        <v>-</v>
      </c>
    </row>
    <row r="834" spans="1:9" ht="17.25" customHeight="1">
      <c r="A834" s="56">
        <v>830</v>
      </c>
      <c r="B834" s="57"/>
      <c r="C834" s="57"/>
      <c r="D834" s="57"/>
      <c r="E834" s="57"/>
      <c r="F834" s="61"/>
      <c r="G834" s="62"/>
      <c r="I834" s="63" t="str">
        <f t="shared" si="11"/>
        <v>-</v>
      </c>
    </row>
    <row r="835" spans="1:9" ht="17.25" customHeight="1">
      <c r="A835" s="56">
        <v>831</v>
      </c>
      <c r="B835" s="57"/>
      <c r="C835" s="57"/>
      <c r="D835" s="57"/>
      <c r="E835" s="57"/>
      <c r="F835" s="61"/>
      <c r="G835" s="61"/>
      <c r="I835" s="63" t="str">
        <f t="shared" si="11"/>
        <v>-</v>
      </c>
    </row>
    <row r="836" spans="1:9" ht="17.25" customHeight="1">
      <c r="A836" s="56">
        <v>832</v>
      </c>
      <c r="B836" s="57"/>
      <c r="C836" s="57"/>
      <c r="D836" s="57"/>
      <c r="E836" s="57"/>
      <c r="F836" s="61"/>
      <c r="G836" s="61"/>
      <c r="I836" s="63" t="str">
        <f t="shared" si="11"/>
        <v>-</v>
      </c>
    </row>
    <row r="837" spans="1:9" ht="17.25" customHeight="1">
      <c r="A837" s="56">
        <v>833</v>
      </c>
      <c r="B837" s="57"/>
      <c r="C837" s="57"/>
      <c r="D837" s="57"/>
      <c r="E837" s="57"/>
      <c r="F837" s="61"/>
      <c r="G837" s="62"/>
      <c r="I837" s="63" t="str">
        <f aca="true" t="shared" si="12" ref="I837:I900">CONCATENATE(F837,"-",G837)</f>
        <v>-</v>
      </c>
    </row>
    <row r="838" spans="1:9" ht="17.25" customHeight="1">
      <c r="A838" s="56">
        <v>834</v>
      </c>
      <c r="B838" s="57"/>
      <c r="C838" s="57"/>
      <c r="D838" s="57"/>
      <c r="E838" s="57"/>
      <c r="F838" s="61"/>
      <c r="G838" s="62"/>
      <c r="I838" s="63" t="str">
        <f t="shared" si="12"/>
        <v>-</v>
      </c>
    </row>
    <row r="839" spans="1:9" ht="17.25" customHeight="1">
      <c r="A839" s="56">
        <v>835</v>
      </c>
      <c r="B839" s="57"/>
      <c r="C839" s="57"/>
      <c r="D839" s="57"/>
      <c r="E839" s="57"/>
      <c r="F839" s="61"/>
      <c r="G839" s="62"/>
      <c r="I839" s="63" t="str">
        <f t="shared" si="12"/>
        <v>-</v>
      </c>
    </row>
    <row r="840" spans="1:9" ht="17.25" customHeight="1">
      <c r="A840" s="56">
        <v>836</v>
      </c>
      <c r="B840" s="57"/>
      <c r="C840" s="57"/>
      <c r="D840" s="57"/>
      <c r="E840" s="57"/>
      <c r="F840" s="61"/>
      <c r="G840" s="61"/>
      <c r="I840" s="63" t="str">
        <f t="shared" si="12"/>
        <v>-</v>
      </c>
    </row>
    <row r="841" spans="1:9" ht="17.25" customHeight="1">
      <c r="A841" s="56">
        <v>837</v>
      </c>
      <c r="B841" s="57"/>
      <c r="C841" s="57"/>
      <c r="D841" s="57"/>
      <c r="E841" s="57"/>
      <c r="F841" s="61"/>
      <c r="G841" s="61"/>
      <c r="I841" s="63" t="str">
        <f t="shared" si="12"/>
        <v>-</v>
      </c>
    </row>
    <row r="842" spans="1:9" ht="17.25" customHeight="1">
      <c r="A842" s="56">
        <v>838</v>
      </c>
      <c r="B842" s="57"/>
      <c r="C842" s="57"/>
      <c r="D842" s="57"/>
      <c r="E842" s="57"/>
      <c r="F842" s="61"/>
      <c r="G842" s="61"/>
      <c r="I842" s="63" t="str">
        <f t="shared" si="12"/>
        <v>-</v>
      </c>
    </row>
    <row r="843" spans="1:9" ht="17.25" customHeight="1">
      <c r="A843" s="56">
        <v>839</v>
      </c>
      <c r="B843" s="57"/>
      <c r="C843" s="57"/>
      <c r="D843" s="57"/>
      <c r="E843" s="57"/>
      <c r="F843" s="61"/>
      <c r="G843" s="61"/>
      <c r="I843" s="63" t="str">
        <f t="shared" si="12"/>
        <v>-</v>
      </c>
    </row>
    <row r="844" spans="1:9" ht="17.25" customHeight="1">
      <c r="A844" s="56">
        <v>840</v>
      </c>
      <c r="B844" s="57"/>
      <c r="C844" s="57"/>
      <c r="D844" s="57"/>
      <c r="E844" s="57"/>
      <c r="F844" s="61"/>
      <c r="G844" s="62"/>
      <c r="I844" s="63" t="str">
        <f t="shared" si="12"/>
        <v>-</v>
      </c>
    </row>
    <row r="845" spans="1:9" ht="17.25" customHeight="1">
      <c r="A845" s="56">
        <v>841</v>
      </c>
      <c r="B845" s="57"/>
      <c r="C845" s="57"/>
      <c r="D845" s="57"/>
      <c r="E845" s="57"/>
      <c r="F845" s="61"/>
      <c r="G845" s="62"/>
      <c r="I845" s="63" t="str">
        <f t="shared" si="12"/>
        <v>-</v>
      </c>
    </row>
    <row r="846" spans="1:9" ht="17.25" customHeight="1">
      <c r="A846" s="56">
        <v>842</v>
      </c>
      <c r="B846" s="57"/>
      <c r="C846" s="57"/>
      <c r="D846" s="57"/>
      <c r="E846" s="57"/>
      <c r="F846" s="61"/>
      <c r="G846" s="61"/>
      <c r="I846" s="63" t="str">
        <f t="shared" si="12"/>
        <v>-</v>
      </c>
    </row>
    <row r="847" spans="1:9" ht="17.25" customHeight="1">
      <c r="A847" s="56">
        <v>843</v>
      </c>
      <c r="B847" s="57"/>
      <c r="C847" s="57"/>
      <c r="D847" s="57"/>
      <c r="E847" s="57"/>
      <c r="F847" s="61"/>
      <c r="G847" s="61"/>
      <c r="I847" s="63" t="str">
        <f t="shared" si="12"/>
        <v>-</v>
      </c>
    </row>
    <row r="848" spans="1:9" ht="17.25" customHeight="1">
      <c r="A848" s="56">
        <v>844</v>
      </c>
      <c r="B848" s="57"/>
      <c r="C848" s="57"/>
      <c r="D848" s="57"/>
      <c r="E848" s="57"/>
      <c r="F848" s="61"/>
      <c r="G848" s="61"/>
      <c r="I848" s="63" t="str">
        <f t="shared" si="12"/>
        <v>-</v>
      </c>
    </row>
    <row r="849" spans="1:9" ht="17.25" customHeight="1">
      <c r="A849" s="56">
        <v>845</v>
      </c>
      <c r="B849" s="57"/>
      <c r="C849" s="57"/>
      <c r="D849" s="57"/>
      <c r="E849" s="57"/>
      <c r="F849" s="61"/>
      <c r="G849" s="61"/>
      <c r="I849" s="63" t="str">
        <f t="shared" si="12"/>
        <v>-</v>
      </c>
    </row>
    <row r="850" spans="1:9" ht="17.25" customHeight="1">
      <c r="A850" s="56">
        <v>846</v>
      </c>
      <c r="B850" s="57"/>
      <c r="C850" s="57"/>
      <c r="D850" s="57"/>
      <c r="E850" s="57"/>
      <c r="F850" s="61"/>
      <c r="G850" s="62"/>
      <c r="I850" s="63" t="str">
        <f t="shared" si="12"/>
        <v>-</v>
      </c>
    </row>
    <row r="851" spans="1:9" ht="17.25" customHeight="1">
      <c r="A851" s="56">
        <v>847</v>
      </c>
      <c r="B851" s="57"/>
      <c r="C851" s="57"/>
      <c r="D851" s="57"/>
      <c r="E851" s="57"/>
      <c r="F851" s="61"/>
      <c r="G851" s="62"/>
      <c r="I851" s="63" t="str">
        <f t="shared" si="12"/>
        <v>-</v>
      </c>
    </row>
    <row r="852" spans="1:9" ht="17.25" customHeight="1">
      <c r="A852" s="56">
        <v>848</v>
      </c>
      <c r="B852" s="57"/>
      <c r="C852" s="57"/>
      <c r="D852" s="57"/>
      <c r="E852" s="57"/>
      <c r="F852" s="61"/>
      <c r="G852" s="61"/>
      <c r="I852" s="63" t="str">
        <f t="shared" si="12"/>
        <v>-</v>
      </c>
    </row>
    <row r="853" spans="1:9" ht="17.25" customHeight="1">
      <c r="A853" s="56">
        <v>849</v>
      </c>
      <c r="B853" s="57"/>
      <c r="C853" s="57"/>
      <c r="D853" s="57"/>
      <c r="E853" s="57"/>
      <c r="F853" s="61"/>
      <c r="G853" s="61"/>
      <c r="I853" s="63" t="str">
        <f t="shared" si="12"/>
        <v>-</v>
      </c>
    </row>
    <row r="854" spans="1:9" ht="17.25" customHeight="1">
      <c r="A854" s="56">
        <v>850</v>
      </c>
      <c r="B854" s="57"/>
      <c r="C854" s="57"/>
      <c r="D854" s="57"/>
      <c r="E854" s="57"/>
      <c r="F854" s="61"/>
      <c r="G854" s="61"/>
      <c r="I854" s="63" t="str">
        <f t="shared" si="12"/>
        <v>-</v>
      </c>
    </row>
    <row r="855" spans="1:9" ht="17.25" customHeight="1">
      <c r="A855" s="56">
        <v>851</v>
      </c>
      <c r="B855" s="57"/>
      <c r="C855" s="57"/>
      <c r="D855" s="57"/>
      <c r="E855" s="57"/>
      <c r="F855" s="61"/>
      <c r="G855" s="61"/>
      <c r="I855" s="63" t="str">
        <f t="shared" si="12"/>
        <v>-</v>
      </c>
    </row>
    <row r="856" spans="1:9" ht="17.25" customHeight="1">
      <c r="A856" s="56">
        <v>852</v>
      </c>
      <c r="B856" s="57"/>
      <c r="C856" s="57"/>
      <c r="D856" s="57"/>
      <c r="E856" s="57"/>
      <c r="F856" s="61"/>
      <c r="G856" s="62"/>
      <c r="I856" s="63" t="str">
        <f t="shared" si="12"/>
        <v>-</v>
      </c>
    </row>
    <row r="857" spans="1:9" ht="17.25" customHeight="1">
      <c r="A857" s="56">
        <v>853</v>
      </c>
      <c r="B857" s="57"/>
      <c r="C857" s="57"/>
      <c r="D857" s="57"/>
      <c r="E857" s="57"/>
      <c r="F857" s="61"/>
      <c r="G857" s="62"/>
      <c r="I857" s="63" t="str">
        <f t="shared" si="12"/>
        <v>-</v>
      </c>
    </row>
    <row r="858" spans="1:9" ht="17.25" customHeight="1">
      <c r="A858" s="56">
        <v>854</v>
      </c>
      <c r="B858" s="57"/>
      <c r="C858" s="57"/>
      <c r="D858" s="57"/>
      <c r="E858" s="57"/>
      <c r="F858" s="61"/>
      <c r="G858" s="61"/>
      <c r="I858" s="63" t="str">
        <f t="shared" si="12"/>
        <v>-</v>
      </c>
    </row>
    <row r="859" spans="1:9" ht="17.25" customHeight="1">
      <c r="A859" s="56">
        <v>855</v>
      </c>
      <c r="B859" s="57"/>
      <c r="C859" s="57"/>
      <c r="D859" s="57"/>
      <c r="E859" s="57"/>
      <c r="F859" s="61"/>
      <c r="G859" s="61"/>
      <c r="I859" s="63" t="str">
        <f t="shared" si="12"/>
        <v>-</v>
      </c>
    </row>
    <row r="860" spans="1:9" ht="17.25" customHeight="1">
      <c r="A860" s="56">
        <v>856</v>
      </c>
      <c r="B860" s="57"/>
      <c r="C860" s="57"/>
      <c r="D860" s="57"/>
      <c r="E860" s="57"/>
      <c r="F860" s="61"/>
      <c r="G860" s="61"/>
      <c r="I860" s="63" t="str">
        <f t="shared" si="12"/>
        <v>-</v>
      </c>
    </row>
    <row r="861" spans="1:9" ht="17.25" customHeight="1">
      <c r="A861" s="56">
        <v>857</v>
      </c>
      <c r="B861" s="57"/>
      <c r="C861" s="57"/>
      <c r="D861" s="57"/>
      <c r="E861" s="57"/>
      <c r="F861" s="61"/>
      <c r="G861" s="61"/>
      <c r="I861" s="63" t="str">
        <f t="shared" si="12"/>
        <v>-</v>
      </c>
    </row>
    <row r="862" spans="1:9" ht="17.25" customHeight="1">
      <c r="A862" s="56">
        <v>858</v>
      </c>
      <c r="B862" s="57"/>
      <c r="C862" s="57"/>
      <c r="D862" s="57"/>
      <c r="E862" s="57"/>
      <c r="F862" s="61"/>
      <c r="G862" s="62"/>
      <c r="I862" s="63" t="str">
        <f t="shared" si="12"/>
        <v>-</v>
      </c>
    </row>
    <row r="863" spans="1:9" ht="17.25" customHeight="1">
      <c r="A863" s="56">
        <v>859</v>
      </c>
      <c r="B863" s="57"/>
      <c r="C863" s="57"/>
      <c r="D863" s="57"/>
      <c r="E863" s="57"/>
      <c r="F863" s="61"/>
      <c r="G863" s="62"/>
      <c r="I863" s="63" t="str">
        <f t="shared" si="12"/>
        <v>-</v>
      </c>
    </row>
    <row r="864" spans="1:9" ht="17.25" customHeight="1">
      <c r="A864" s="56">
        <v>860</v>
      </c>
      <c r="B864" s="57"/>
      <c r="C864" s="57"/>
      <c r="D864" s="57"/>
      <c r="E864" s="57"/>
      <c r="F864" s="61"/>
      <c r="G864" s="62"/>
      <c r="I864" s="63" t="str">
        <f t="shared" si="12"/>
        <v>-</v>
      </c>
    </row>
    <row r="865" spans="1:9" ht="17.25" customHeight="1">
      <c r="A865" s="56">
        <v>861</v>
      </c>
      <c r="B865" s="57"/>
      <c r="C865" s="57"/>
      <c r="D865" s="57"/>
      <c r="E865" s="58"/>
      <c r="F865" s="61"/>
      <c r="G865" s="61"/>
      <c r="I865" s="63" t="str">
        <f t="shared" si="12"/>
        <v>-</v>
      </c>
    </row>
    <row r="866" spans="1:9" ht="17.25" customHeight="1">
      <c r="A866" s="56">
        <v>862</v>
      </c>
      <c r="B866" s="57"/>
      <c r="C866" s="57"/>
      <c r="D866" s="57"/>
      <c r="E866" s="58"/>
      <c r="F866" s="61"/>
      <c r="G866" s="61"/>
      <c r="I866" s="63" t="str">
        <f t="shared" si="12"/>
        <v>-</v>
      </c>
    </row>
    <row r="867" spans="1:9" ht="17.25" customHeight="1">
      <c r="A867" s="56">
        <v>863</v>
      </c>
      <c r="B867" s="57"/>
      <c r="C867" s="57"/>
      <c r="D867" s="58"/>
      <c r="E867" s="58"/>
      <c r="F867" s="61"/>
      <c r="G867" s="61"/>
      <c r="I867" s="63" t="str">
        <f t="shared" si="12"/>
        <v>-</v>
      </c>
    </row>
    <row r="868" spans="1:9" ht="17.25" customHeight="1">
      <c r="A868" s="56">
        <v>864</v>
      </c>
      <c r="B868" s="57"/>
      <c r="C868" s="57"/>
      <c r="D868" s="58"/>
      <c r="E868" s="57"/>
      <c r="F868" s="61"/>
      <c r="G868" s="61"/>
      <c r="I868" s="63" t="str">
        <f t="shared" si="12"/>
        <v>-</v>
      </c>
    </row>
    <row r="869" spans="1:9" ht="17.25" customHeight="1">
      <c r="A869" s="56">
        <v>865</v>
      </c>
      <c r="B869" s="57"/>
      <c r="C869" s="57"/>
      <c r="D869" s="58"/>
      <c r="E869" s="57"/>
      <c r="F869" s="61"/>
      <c r="G869" s="61"/>
      <c r="I869" s="63" t="str">
        <f t="shared" si="12"/>
        <v>-</v>
      </c>
    </row>
    <row r="870" spans="1:9" ht="17.25" customHeight="1">
      <c r="A870" s="56">
        <v>866</v>
      </c>
      <c r="B870" s="57"/>
      <c r="C870" s="57"/>
      <c r="D870" s="57"/>
      <c r="E870" s="57"/>
      <c r="F870" s="61"/>
      <c r="G870" s="61"/>
      <c r="I870" s="63" t="str">
        <f t="shared" si="12"/>
        <v>-</v>
      </c>
    </row>
    <row r="871" spans="1:9" ht="17.25" customHeight="1">
      <c r="A871" s="56">
        <v>867</v>
      </c>
      <c r="B871" s="57"/>
      <c r="C871" s="57"/>
      <c r="D871" s="57"/>
      <c r="E871" s="57"/>
      <c r="F871" s="61"/>
      <c r="G871" s="61"/>
      <c r="I871" s="63" t="str">
        <f t="shared" si="12"/>
        <v>-</v>
      </c>
    </row>
    <row r="872" spans="1:9" ht="17.25" customHeight="1">
      <c r="A872" s="56">
        <v>868</v>
      </c>
      <c r="B872" s="57"/>
      <c r="C872" s="57"/>
      <c r="D872" s="57"/>
      <c r="E872" s="57"/>
      <c r="F872" s="61"/>
      <c r="G872" s="61"/>
      <c r="I872" s="63" t="str">
        <f t="shared" si="12"/>
        <v>-</v>
      </c>
    </row>
    <row r="873" spans="1:9" ht="17.25" customHeight="1">
      <c r="A873" s="56">
        <v>869</v>
      </c>
      <c r="B873" s="57"/>
      <c r="C873" s="57"/>
      <c r="D873" s="57"/>
      <c r="E873" s="57"/>
      <c r="F873" s="61"/>
      <c r="G873" s="61"/>
      <c r="I873" s="63" t="str">
        <f t="shared" si="12"/>
        <v>-</v>
      </c>
    </row>
    <row r="874" spans="1:9" ht="17.25" customHeight="1">
      <c r="A874" s="56">
        <v>870</v>
      </c>
      <c r="B874" s="57"/>
      <c r="C874" s="57"/>
      <c r="D874" s="57"/>
      <c r="E874" s="57"/>
      <c r="F874" s="61"/>
      <c r="G874" s="61"/>
      <c r="I874" s="63" t="str">
        <f t="shared" si="12"/>
        <v>-</v>
      </c>
    </row>
    <row r="875" spans="1:9" ht="17.25" customHeight="1">
      <c r="A875" s="56">
        <v>871</v>
      </c>
      <c r="B875" s="57"/>
      <c r="C875" s="57"/>
      <c r="D875" s="57"/>
      <c r="E875" s="57"/>
      <c r="F875" s="61"/>
      <c r="G875" s="62"/>
      <c r="I875" s="63" t="str">
        <f t="shared" si="12"/>
        <v>-</v>
      </c>
    </row>
    <row r="876" spans="1:9" ht="17.25" customHeight="1">
      <c r="A876" s="56">
        <v>872</v>
      </c>
      <c r="B876" s="57"/>
      <c r="C876" s="57"/>
      <c r="D876" s="57"/>
      <c r="E876" s="57"/>
      <c r="F876" s="61"/>
      <c r="G876" s="62"/>
      <c r="I876" s="63" t="str">
        <f t="shared" si="12"/>
        <v>-</v>
      </c>
    </row>
    <row r="877" spans="1:9" ht="17.25" customHeight="1">
      <c r="A877" s="56">
        <v>873</v>
      </c>
      <c r="B877" s="57"/>
      <c r="C877" s="57"/>
      <c r="D877" s="57"/>
      <c r="E877" s="57"/>
      <c r="F877" s="61"/>
      <c r="G877" s="61"/>
      <c r="I877" s="63" t="str">
        <f t="shared" si="12"/>
        <v>-</v>
      </c>
    </row>
    <row r="878" spans="1:9" ht="17.25" customHeight="1">
      <c r="A878" s="56">
        <v>874</v>
      </c>
      <c r="B878" s="57"/>
      <c r="C878" s="57"/>
      <c r="D878" s="57"/>
      <c r="E878" s="57"/>
      <c r="F878" s="61"/>
      <c r="G878" s="61"/>
      <c r="I878" s="63" t="str">
        <f t="shared" si="12"/>
        <v>-</v>
      </c>
    </row>
    <row r="879" spans="1:9" ht="17.25" customHeight="1">
      <c r="A879" s="56">
        <v>875</v>
      </c>
      <c r="B879" s="57"/>
      <c r="C879" s="57"/>
      <c r="D879" s="57"/>
      <c r="E879" s="57"/>
      <c r="F879" s="61"/>
      <c r="G879" s="61"/>
      <c r="I879" s="63" t="str">
        <f t="shared" si="12"/>
        <v>-</v>
      </c>
    </row>
    <row r="880" spans="1:9" ht="17.25" customHeight="1">
      <c r="A880" s="56">
        <v>876</v>
      </c>
      <c r="B880" s="57"/>
      <c r="C880" s="57"/>
      <c r="D880" s="57"/>
      <c r="E880" s="57"/>
      <c r="F880" s="61"/>
      <c r="G880" s="61"/>
      <c r="I880" s="63" t="str">
        <f t="shared" si="12"/>
        <v>-</v>
      </c>
    </row>
    <row r="881" spans="1:9" ht="17.25" customHeight="1">
      <c r="A881" s="56">
        <v>877</v>
      </c>
      <c r="B881" s="57"/>
      <c r="C881" s="57"/>
      <c r="D881" s="57"/>
      <c r="E881" s="57"/>
      <c r="F881" s="61"/>
      <c r="G881" s="62"/>
      <c r="I881" s="63" t="str">
        <f t="shared" si="12"/>
        <v>-</v>
      </c>
    </row>
    <row r="882" spans="1:9" ht="17.25" customHeight="1">
      <c r="A882" s="56">
        <v>878</v>
      </c>
      <c r="B882" s="57"/>
      <c r="C882" s="57"/>
      <c r="D882" s="57"/>
      <c r="E882" s="57"/>
      <c r="F882" s="61"/>
      <c r="G882" s="62"/>
      <c r="I882" s="63" t="str">
        <f t="shared" si="12"/>
        <v>-</v>
      </c>
    </row>
    <row r="883" spans="1:9" ht="17.25" customHeight="1">
      <c r="A883" s="56">
        <v>879</v>
      </c>
      <c r="B883" s="57"/>
      <c r="C883" s="57"/>
      <c r="D883" s="57"/>
      <c r="E883" s="57"/>
      <c r="F883" s="61"/>
      <c r="G883" s="62"/>
      <c r="I883" s="63" t="str">
        <f t="shared" si="12"/>
        <v>-</v>
      </c>
    </row>
    <row r="884" spans="1:9" ht="17.25" customHeight="1">
      <c r="A884" s="56">
        <v>880</v>
      </c>
      <c r="B884" s="57"/>
      <c r="C884" s="57"/>
      <c r="D884" s="57"/>
      <c r="E884" s="57"/>
      <c r="F884" s="61"/>
      <c r="G884" s="61"/>
      <c r="I884" s="63" t="str">
        <f t="shared" si="12"/>
        <v>-</v>
      </c>
    </row>
    <row r="885" spans="1:9" ht="17.25" customHeight="1">
      <c r="A885" s="56">
        <v>881</v>
      </c>
      <c r="B885" s="57"/>
      <c r="C885" s="57"/>
      <c r="D885" s="57"/>
      <c r="E885" s="57"/>
      <c r="F885" s="61"/>
      <c r="G885" s="61"/>
      <c r="I885" s="63" t="str">
        <f t="shared" si="12"/>
        <v>-</v>
      </c>
    </row>
    <row r="886" spans="1:9" ht="17.25" customHeight="1">
      <c r="A886" s="56">
        <v>882</v>
      </c>
      <c r="B886" s="57"/>
      <c r="C886" s="57"/>
      <c r="D886" s="57"/>
      <c r="E886" s="57"/>
      <c r="F886" s="61"/>
      <c r="G886" s="61"/>
      <c r="I886" s="63" t="str">
        <f t="shared" si="12"/>
        <v>-</v>
      </c>
    </row>
    <row r="887" spans="1:9" ht="17.25" customHeight="1">
      <c r="A887" s="56">
        <v>883</v>
      </c>
      <c r="B887" s="57"/>
      <c r="C887" s="58"/>
      <c r="D887" s="57"/>
      <c r="E887" s="57"/>
      <c r="F887" s="61"/>
      <c r="G887" s="61"/>
      <c r="I887" s="63" t="str">
        <f t="shared" si="12"/>
        <v>-</v>
      </c>
    </row>
    <row r="888" spans="1:9" ht="17.25" customHeight="1">
      <c r="A888" s="56">
        <v>884</v>
      </c>
      <c r="B888" s="57"/>
      <c r="C888" s="58"/>
      <c r="D888" s="57"/>
      <c r="E888" s="57"/>
      <c r="F888" s="61"/>
      <c r="G888" s="62"/>
      <c r="I888" s="63" t="str">
        <f t="shared" si="12"/>
        <v>-</v>
      </c>
    </row>
    <row r="889" spans="1:9" ht="17.25" customHeight="1">
      <c r="A889" s="56">
        <v>885</v>
      </c>
      <c r="B889" s="57"/>
      <c r="C889" s="58"/>
      <c r="D889" s="57"/>
      <c r="E889" s="57"/>
      <c r="F889" s="61"/>
      <c r="G889" s="62"/>
      <c r="I889" s="63" t="str">
        <f t="shared" si="12"/>
        <v>-</v>
      </c>
    </row>
    <row r="890" spans="1:9" ht="17.25" customHeight="1">
      <c r="A890" s="56">
        <v>886</v>
      </c>
      <c r="B890" s="57"/>
      <c r="C890" s="57"/>
      <c r="D890" s="57"/>
      <c r="E890" s="57"/>
      <c r="F890" s="61"/>
      <c r="G890" s="61"/>
      <c r="I890" s="63" t="str">
        <f t="shared" si="12"/>
        <v>-</v>
      </c>
    </row>
    <row r="891" spans="1:9" ht="17.25" customHeight="1">
      <c r="A891" s="56">
        <v>887</v>
      </c>
      <c r="B891" s="57"/>
      <c r="C891" s="57"/>
      <c r="D891" s="57"/>
      <c r="E891" s="57"/>
      <c r="F891" s="61"/>
      <c r="G891" s="62"/>
      <c r="I891" s="63" t="str">
        <f t="shared" si="12"/>
        <v>-</v>
      </c>
    </row>
    <row r="892" spans="1:9" ht="17.25" customHeight="1">
      <c r="A892" s="56">
        <v>888</v>
      </c>
      <c r="B892" s="57"/>
      <c r="C892" s="57"/>
      <c r="D892" s="57"/>
      <c r="E892" s="57"/>
      <c r="F892" s="61"/>
      <c r="G892" s="62"/>
      <c r="I892" s="63" t="str">
        <f t="shared" si="12"/>
        <v>-</v>
      </c>
    </row>
    <row r="893" spans="1:9" ht="17.25" customHeight="1">
      <c r="A893" s="56">
        <v>889</v>
      </c>
      <c r="B893" s="57"/>
      <c r="C893" s="57"/>
      <c r="D893" s="57"/>
      <c r="E893" s="57"/>
      <c r="F893" s="61"/>
      <c r="G893" s="61"/>
      <c r="I893" s="63" t="str">
        <f t="shared" si="12"/>
        <v>-</v>
      </c>
    </row>
    <row r="894" spans="1:9" ht="17.25" customHeight="1">
      <c r="A894" s="56">
        <v>890</v>
      </c>
      <c r="B894" s="57"/>
      <c r="C894" s="57"/>
      <c r="D894" s="57"/>
      <c r="E894" s="57"/>
      <c r="F894" s="61"/>
      <c r="G894" s="61"/>
      <c r="I894" s="63" t="str">
        <f t="shared" si="12"/>
        <v>-</v>
      </c>
    </row>
    <row r="895" spans="1:9" ht="17.25" customHeight="1">
      <c r="A895" s="56">
        <v>891</v>
      </c>
      <c r="B895" s="57"/>
      <c r="C895" s="57"/>
      <c r="D895" s="57"/>
      <c r="E895" s="57"/>
      <c r="F895" s="61"/>
      <c r="G895" s="61"/>
      <c r="I895" s="63" t="str">
        <f t="shared" si="12"/>
        <v>-</v>
      </c>
    </row>
    <row r="896" spans="1:9" ht="17.25" customHeight="1">
      <c r="A896" s="56">
        <v>892</v>
      </c>
      <c r="B896" s="57"/>
      <c r="C896" s="57"/>
      <c r="D896" s="57"/>
      <c r="E896" s="57"/>
      <c r="F896" s="61"/>
      <c r="G896" s="61"/>
      <c r="I896" s="63" t="str">
        <f t="shared" si="12"/>
        <v>-</v>
      </c>
    </row>
    <row r="897" spans="1:9" ht="17.25" customHeight="1">
      <c r="A897" s="56">
        <v>893</v>
      </c>
      <c r="B897" s="57"/>
      <c r="C897" s="57"/>
      <c r="D897" s="57"/>
      <c r="E897" s="57"/>
      <c r="F897" s="61"/>
      <c r="G897" s="62"/>
      <c r="I897" s="63" t="str">
        <f t="shared" si="12"/>
        <v>-</v>
      </c>
    </row>
    <row r="898" spans="1:9" ht="17.25" customHeight="1">
      <c r="A898" s="56">
        <v>894</v>
      </c>
      <c r="B898" s="57"/>
      <c r="C898" s="57"/>
      <c r="D898" s="57"/>
      <c r="E898" s="57"/>
      <c r="F898" s="61"/>
      <c r="G898" s="62"/>
      <c r="I898" s="63" t="str">
        <f t="shared" si="12"/>
        <v>-</v>
      </c>
    </row>
    <row r="899" spans="1:9" ht="17.25" customHeight="1">
      <c r="A899" s="56">
        <v>895</v>
      </c>
      <c r="B899" s="57"/>
      <c r="C899" s="57"/>
      <c r="D899" s="57"/>
      <c r="E899" s="57"/>
      <c r="F899" s="61"/>
      <c r="G899" s="61"/>
      <c r="I899" s="63" t="str">
        <f t="shared" si="12"/>
        <v>-</v>
      </c>
    </row>
    <row r="900" spans="1:9" ht="17.25" customHeight="1">
      <c r="A900" s="56">
        <v>896</v>
      </c>
      <c r="B900" s="57"/>
      <c r="C900" s="57"/>
      <c r="D900" s="57"/>
      <c r="E900" s="57"/>
      <c r="F900" s="61"/>
      <c r="G900" s="61"/>
      <c r="I900" s="63" t="str">
        <f t="shared" si="12"/>
        <v>-</v>
      </c>
    </row>
    <row r="901" spans="1:9" ht="17.25" customHeight="1">
      <c r="A901" s="56">
        <v>897</v>
      </c>
      <c r="B901" s="57"/>
      <c r="C901" s="57"/>
      <c r="D901" s="57"/>
      <c r="E901" s="57"/>
      <c r="F901" s="61"/>
      <c r="G901" s="62"/>
      <c r="I901" s="63" t="str">
        <f aca="true" t="shared" si="13" ref="I901:I964">CONCATENATE(F901,"-",G901)</f>
        <v>-</v>
      </c>
    </row>
    <row r="902" spans="1:9" ht="17.25" customHeight="1">
      <c r="A902" s="56">
        <v>898</v>
      </c>
      <c r="B902" s="57"/>
      <c r="C902" s="57"/>
      <c r="D902" s="57"/>
      <c r="E902" s="57"/>
      <c r="F902" s="61"/>
      <c r="G902" s="62"/>
      <c r="I902" s="63" t="str">
        <f t="shared" si="13"/>
        <v>-</v>
      </c>
    </row>
    <row r="903" spans="1:9" ht="17.25" customHeight="1">
      <c r="A903" s="56">
        <v>899</v>
      </c>
      <c r="B903" s="57"/>
      <c r="C903" s="57"/>
      <c r="D903" s="57"/>
      <c r="E903" s="57"/>
      <c r="F903" s="61"/>
      <c r="G903" s="62"/>
      <c r="I903" s="63" t="str">
        <f t="shared" si="13"/>
        <v>-</v>
      </c>
    </row>
    <row r="904" spans="1:9" ht="17.25" customHeight="1">
      <c r="A904" s="56">
        <v>900</v>
      </c>
      <c r="B904" s="57"/>
      <c r="C904" s="57"/>
      <c r="D904" s="57"/>
      <c r="E904" s="57"/>
      <c r="F904" s="61"/>
      <c r="G904" s="61"/>
      <c r="I904" s="63" t="str">
        <f t="shared" si="13"/>
        <v>-</v>
      </c>
    </row>
    <row r="905" spans="1:9" ht="17.25" customHeight="1">
      <c r="A905" s="56">
        <v>901</v>
      </c>
      <c r="B905" s="57"/>
      <c r="C905" s="57"/>
      <c r="D905" s="57"/>
      <c r="E905" s="57"/>
      <c r="F905" s="61"/>
      <c r="G905" s="61"/>
      <c r="I905" s="63" t="str">
        <f t="shared" si="13"/>
        <v>-</v>
      </c>
    </row>
    <row r="906" spans="1:9" ht="17.25" customHeight="1">
      <c r="A906" s="56">
        <v>902</v>
      </c>
      <c r="B906" s="57"/>
      <c r="C906" s="57"/>
      <c r="D906" s="57"/>
      <c r="E906" s="57"/>
      <c r="F906" s="61"/>
      <c r="G906" s="61"/>
      <c r="I906" s="63" t="str">
        <f t="shared" si="13"/>
        <v>-</v>
      </c>
    </row>
    <row r="907" spans="1:9" ht="17.25" customHeight="1">
      <c r="A907" s="56">
        <v>903</v>
      </c>
      <c r="B907" s="57"/>
      <c r="C907" s="57"/>
      <c r="D907" s="57"/>
      <c r="E907" s="57"/>
      <c r="F907" s="62"/>
      <c r="G907" s="61"/>
      <c r="I907" s="63" t="str">
        <f t="shared" si="13"/>
        <v>-</v>
      </c>
    </row>
    <row r="908" spans="1:9" ht="17.25" customHeight="1">
      <c r="A908" s="56">
        <v>904</v>
      </c>
      <c r="B908" s="57"/>
      <c r="C908" s="57"/>
      <c r="D908" s="57"/>
      <c r="E908" s="57"/>
      <c r="F908" s="62"/>
      <c r="G908" s="62"/>
      <c r="I908" s="63" t="str">
        <f t="shared" si="13"/>
        <v>-</v>
      </c>
    </row>
    <row r="909" spans="1:9" ht="17.25" customHeight="1">
      <c r="A909" s="56">
        <v>905</v>
      </c>
      <c r="B909" s="57"/>
      <c r="C909" s="57"/>
      <c r="D909" s="57"/>
      <c r="E909" s="57"/>
      <c r="F909" s="62"/>
      <c r="G909" s="62"/>
      <c r="I909" s="63" t="str">
        <f t="shared" si="13"/>
        <v>-</v>
      </c>
    </row>
    <row r="910" spans="1:9" ht="17.25" customHeight="1">
      <c r="A910" s="56">
        <v>906</v>
      </c>
      <c r="B910" s="57"/>
      <c r="C910" s="57"/>
      <c r="D910" s="57"/>
      <c r="E910" s="57"/>
      <c r="F910" s="61"/>
      <c r="G910" s="61"/>
      <c r="I910" s="63" t="str">
        <f t="shared" si="13"/>
        <v>-</v>
      </c>
    </row>
    <row r="911" spans="1:9" ht="17.25" customHeight="1">
      <c r="A911" s="56">
        <v>907</v>
      </c>
      <c r="B911" s="57"/>
      <c r="C911" s="57"/>
      <c r="D911" s="57"/>
      <c r="E911" s="57"/>
      <c r="F911" s="61"/>
      <c r="G911" s="61"/>
      <c r="I911" s="63" t="str">
        <f t="shared" si="13"/>
        <v>-</v>
      </c>
    </row>
    <row r="912" spans="1:9" ht="17.25" customHeight="1">
      <c r="A912" s="56">
        <v>908</v>
      </c>
      <c r="B912" s="57"/>
      <c r="C912" s="57"/>
      <c r="D912" s="57"/>
      <c r="E912" s="57"/>
      <c r="F912" s="61"/>
      <c r="G912" s="61"/>
      <c r="I912" s="63" t="str">
        <f t="shared" si="13"/>
        <v>-</v>
      </c>
    </row>
    <row r="913" spans="1:9" ht="17.25" customHeight="1">
      <c r="A913" s="56">
        <v>909</v>
      </c>
      <c r="B913" s="57"/>
      <c r="C913" s="57"/>
      <c r="D913" s="57"/>
      <c r="E913" s="57"/>
      <c r="F913" s="61"/>
      <c r="G913" s="61"/>
      <c r="I913" s="63" t="str">
        <f t="shared" si="13"/>
        <v>-</v>
      </c>
    </row>
    <row r="914" spans="1:9" ht="17.25" customHeight="1">
      <c r="A914" s="56">
        <v>910</v>
      </c>
      <c r="B914" s="57"/>
      <c r="C914" s="57"/>
      <c r="D914" s="57"/>
      <c r="E914" s="57"/>
      <c r="F914" s="61"/>
      <c r="G914" s="62"/>
      <c r="I914" s="63" t="str">
        <f t="shared" si="13"/>
        <v>-</v>
      </c>
    </row>
    <row r="915" spans="1:9" ht="17.25" customHeight="1">
      <c r="A915" s="56">
        <v>911</v>
      </c>
      <c r="B915" s="57"/>
      <c r="C915" s="57"/>
      <c r="D915" s="57"/>
      <c r="E915" s="57"/>
      <c r="F915" s="61"/>
      <c r="G915" s="62"/>
      <c r="I915" s="63" t="str">
        <f t="shared" si="13"/>
        <v>-</v>
      </c>
    </row>
    <row r="916" spans="1:9" ht="17.25" customHeight="1">
      <c r="A916" s="56">
        <v>912</v>
      </c>
      <c r="B916" s="57"/>
      <c r="C916" s="57"/>
      <c r="D916" s="57"/>
      <c r="E916" s="57"/>
      <c r="F916" s="61"/>
      <c r="G916" s="61"/>
      <c r="I916" s="63" t="str">
        <f t="shared" si="13"/>
        <v>-</v>
      </c>
    </row>
    <row r="917" spans="1:9" ht="17.25" customHeight="1">
      <c r="A917" s="56">
        <v>913</v>
      </c>
      <c r="B917" s="57"/>
      <c r="C917" s="57"/>
      <c r="D917" s="57"/>
      <c r="E917" s="57"/>
      <c r="F917" s="61"/>
      <c r="G917" s="61"/>
      <c r="I917" s="63" t="str">
        <f t="shared" si="13"/>
        <v>-</v>
      </c>
    </row>
    <row r="918" spans="1:9" ht="17.25" customHeight="1">
      <c r="A918" s="56">
        <v>914</v>
      </c>
      <c r="B918" s="57"/>
      <c r="C918" s="57"/>
      <c r="D918" s="57"/>
      <c r="E918" s="57"/>
      <c r="F918" s="61"/>
      <c r="G918" s="61"/>
      <c r="I918" s="63" t="str">
        <f t="shared" si="13"/>
        <v>-</v>
      </c>
    </row>
    <row r="919" spans="1:9" ht="17.25" customHeight="1">
      <c r="A919" s="56">
        <v>915</v>
      </c>
      <c r="B919" s="57"/>
      <c r="C919" s="57"/>
      <c r="D919" s="57"/>
      <c r="E919" s="57"/>
      <c r="F919" s="61"/>
      <c r="G919" s="61"/>
      <c r="I919" s="63" t="str">
        <f t="shared" si="13"/>
        <v>-</v>
      </c>
    </row>
    <row r="920" spans="1:9" ht="17.25" customHeight="1">
      <c r="A920" s="56">
        <v>916</v>
      </c>
      <c r="B920" s="57"/>
      <c r="C920" s="57"/>
      <c r="D920" s="57"/>
      <c r="E920" s="57"/>
      <c r="F920" s="61"/>
      <c r="G920" s="62"/>
      <c r="I920" s="63" t="str">
        <f t="shared" si="13"/>
        <v>-</v>
      </c>
    </row>
    <row r="921" spans="1:9" ht="17.25" customHeight="1">
      <c r="A921" s="56">
        <v>917</v>
      </c>
      <c r="B921" s="57"/>
      <c r="C921" s="57"/>
      <c r="D921" s="57"/>
      <c r="E921" s="57"/>
      <c r="F921" s="61"/>
      <c r="G921" s="62"/>
      <c r="I921" s="63" t="str">
        <f t="shared" si="13"/>
        <v>-</v>
      </c>
    </row>
    <row r="922" spans="1:9" ht="17.25" customHeight="1">
      <c r="A922" s="56">
        <v>918</v>
      </c>
      <c r="B922" s="57"/>
      <c r="C922" s="57"/>
      <c r="D922" s="57"/>
      <c r="E922" s="57"/>
      <c r="F922" s="61"/>
      <c r="G922" s="61"/>
      <c r="I922" s="63" t="str">
        <f t="shared" si="13"/>
        <v>-</v>
      </c>
    </row>
    <row r="923" spans="1:9" ht="17.25" customHeight="1">
      <c r="A923" s="56">
        <v>919</v>
      </c>
      <c r="B923" s="57"/>
      <c r="C923" s="57"/>
      <c r="D923" s="57"/>
      <c r="E923" s="57"/>
      <c r="F923" s="61"/>
      <c r="G923" s="61"/>
      <c r="I923" s="63" t="str">
        <f t="shared" si="13"/>
        <v>-</v>
      </c>
    </row>
    <row r="924" spans="1:9" ht="17.25" customHeight="1">
      <c r="A924" s="56">
        <v>920</v>
      </c>
      <c r="B924" s="57"/>
      <c r="C924" s="57"/>
      <c r="D924" s="57"/>
      <c r="E924" s="57"/>
      <c r="F924" s="61"/>
      <c r="G924" s="61"/>
      <c r="I924" s="63" t="str">
        <f t="shared" si="13"/>
        <v>-</v>
      </c>
    </row>
    <row r="925" spans="1:9" ht="17.25" customHeight="1">
      <c r="A925" s="56">
        <v>921</v>
      </c>
      <c r="B925" s="57"/>
      <c r="C925" s="57"/>
      <c r="D925" s="58"/>
      <c r="E925" s="57"/>
      <c r="F925" s="61"/>
      <c r="G925" s="61"/>
      <c r="I925" s="63" t="str">
        <f t="shared" si="13"/>
        <v>-</v>
      </c>
    </row>
    <row r="926" spans="1:9" ht="17.25" customHeight="1">
      <c r="A926" s="56">
        <v>922</v>
      </c>
      <c r="B926" s="57"/>
      <c r="C926" s="57"/>
      <c r="D926" s="58"/>
      <c r="E926" s="57"/>
      <c r="F926" s="61"/>
      <c r="G926" s="62"/>
      <c r="I926" s="63" t="str">
        <f t="shared" si="13"/>
        <v>-</v>
      </c>
    </row>
    <row r="927" spans="1:9" ht="17.25" customHeight="1">
      <c r="A927" s="56">
        <v>923</v>
      </c>
      <c r="B927" s="57"/>
      <c r="C927" s="57"/>
      <c r="D927" s="58"/>
      <c r="E927" s="57"/>
      <c r="F927" s="61"/>
      <c r="G927" s="62"/>
      <c r="I927" s="63" t="str">
        <f t="shared" si="13"/>
        <v>-</v>
      </c>
    </row>
    <row r="928" spans="1:9" ht="17.25" customHeight="1">
      <c r="A928" s="56">
        <v>924</v>
      </c>
      <c r="B928" s="57"/>
      <c r="C928" s="57"/>
      <c r="D928" s="57"/>
      <c r="E928" s="57"/>
      <c r="F928" s="61"/>
      <c r="G928" s="62"/>
      <c r="I928" s="63" t="str">
        <f t="shared" si="13"/>
        <v>-</v>
      </c>
    </row>
    <row r="929" spans="1:9" ht="17.25" customHeight="1">
      <c r="A929" s="56">
        <v>925</v>
      </c>
      <c r="B929" s="57"/>
      <c r="C929" s="57"/>
      <c r="D929" s="57"/>
      <c r="E929" s="57"/>
      <c r="F929" s="61"/>
      <c r="G929" s="61"/>
      <c r="I929" s="63" t="str">
        <f t="shared" si="13"/>
        <v>-</v>
      </c>
    </row>
    <row r="930" spans="1:9" ht="17.25" customHeight="1">
      <c r="A930" s="56">
        <v>926</v>
      </c>
      <c r="B930" s="57"/>
      <c r="C930" s="57"/>
      <c r="D930" s="57"/>
      <c r="E930" s="57"/>
      <c r="F930" s="61"/>
      <c r="G930" s="61"/>
      <c r="I930" s="63" t="str">
        <f t="shared" si="13"/>
        <v>-</v>
      </c>
    </row>
    <row r="931" spans="1:9" ht="17.25" customHeight="1">
      <c r="A931" s="56">
        <v>927</v>
      </c>
      <c r="B931" s="57"/>
      <c r="C931" s="57"/>
      <c r="D931" s="57"/>
      <c r="E931" s="57"/>
      <c r="F931" s="61"/>
      <c r="G931" s="61"/>
      <c r="I931" s="63" t="str">
        <f t="shared" si="13"/>
        <v>-</v>
      </c>
    </row>
    <row r="932" spans="1:9" ht="17.25" customHeight="1">
      <c r="A932" s="56">
        <v>928</v>
      </c>
      <c r="B932" s="57"/>
      <c r="C932" s="57"/>
      <c r="D932" s="57"/>
      <c r="E932" s="57"/>
      <c r="F932" s="61"/>
      <c r="G932" s="61"/>
      <c r="I932" s="63" t="str">
        <f t="shared" si="13"/>
        <v>-</v>
      </c>
    </row>
    <row r="933" spans="1:9" ht="17.25" customHeight="1">
      <c r="A933" s="56">
        <v>929</v>
      </c>
      <c r="B933" s="57"/>
      <c r="C933" s="57"/>
      <c r="D933" s="57"/>
      <c r="E933" s="57"/>
      <c r="F933" s="61"/>
      <c r="G933" s="61"/>
      <c r="I933" s="63" t="str">
        <f t="shared" si="13"/>
        <v>-</v>
      </c>
    </row>
    <row r="934" spans="1:9" ht="17.25" customHeight="1">
      <c r="A934" s="56">
        <v>930</v>
      </c>
      <c r="B934" s="57"/>
      <c r="C934" s="57"/>
      <c r="D934" s="57"/>
      <c r="E934" s="57"/>
      <c r="F934" s="61"/>
      <c r="G934" s="61"/>
      <c r="I934" s="63" t="str">
        <f t="shared" si="13"/>
        <v>-</v>
      </c>
    </row>
    <row r="935" spans="1:9" ht="17.25" customHeight="1">
      <c r="A935" s="56">
        <v>931</v>
      </c>
      <c r="B935" s="57"/>
      <c r="C935" s="57"/>
      <c r="D935" s="57"/>
      <c r="E935" s="58"/>
      <c r="F935" s="61"/>
      <c r="G935" s="61"/>
      <c r="I935" s="63" t="str">
        <f t="shared" si="13"/>
        <v>-</v>
      </c>
    </row>
    <row r="936" spans="1:9" ht="17.25" customHeight="1">
      <c r="A936" s="56">
        <v>932</v>
      </c>
      <c r="B936" s="57"/>
      <c r="C936" s="57"/>
      <c r="D936" s="57"/>
      <c r="E936" s="58"/>
      <c r="F936" s="61"/>
      <c r="G936" s="61"/>
      <c r="I936" s="63" t="str">
        <f t="shared" si="13"/>
        <v>-</v>
      </c>
    </row>
    <row r="937" spans="1:9" ht="17.25" customHeight="1">
      <c r="A937" s="56">
        <v>933</v>
      </c>
      <c r="B937" s="57"/>
      <c r="C937" s="57"/>
      <c r="D937" s="57"/>
      <c r="E937" s="58"/>
      <c r="F937" s="61"/>
      <c r="G937" s="61"/>
      <c r="I937" s="63" t="str">
        <f t="shared" si="13"/>
        <v>-</v>
      </c>
    </row>
    <row r="938" spans="1:9" ht="17.25" customHeight="1">
      <c r="A938" s="56">
        <v>934</v>
      </c>
      <c r="B938" s="57"/>
      <c r="C938" s="57"/>
      <c r="D938" s="57"/>
      <c r="E938" s="57"/>
      <c r="F938" s="61"/>
      <c r="G938" s="61"/>
      <c r="I938" s="63" t="str">
        <f t="shared" si="13"/>
        <v>-</v>
      </c>
    </row>
    <row r="939" spans="1:9" ht="17.25" customHeight="1">
      <c r="A939" s="56">
        <v>935</v>
      </c>
      <c r="B939" s="57"/>
      <c r="C939" s="57"/>
      <c r="D939" s="57"/>
      <c r="E939" s="57"/>
      <c r="F939" s="61"/>
      <c r="G939" s="62"/>
      <c r="I939" s="63" t="str">
        <f t="shared" si="13"/>
        <v>-</v>
      </c>
    </row>
    <row r="940" spans="1:9" ht="17.25" customHeight="1">
      <c r="A940" s="56">
        <v>936</v>
      </c>
      <c r="B940" s="57"/>
      <c r="C940" s="57"/>
      <c r="D940" s="57"/>
      <c r="E940" s="57"/>
      <c r="F940" s="61"/>
      <c r="G940" s="62"/>
      <c r="I940" s="63" t="str">
        <f t="shared" si="13"/>
        <v>-</v>
      </c>
    </row>
    <row r="941" spans="1:9" ht="17.25" customHeight="1">
      <c r="A941" s="56">
        <v>937</v>
      </c>
      <c r="B941" s="57"/>
      <c r="C941" s="57"/>
      <c r="D941" s="57"/>
      <c r="E941" s="57"/>
      <c r="F941" s="61"/>
      <c r="G941" s="61"/>
      <c r="I941" s="63" t="str">
        <f t="shared" si="13"/>
        <v>-</v>
      </c>
    </row>
    <row r="942" spans="1:9" ht="17.25" customHeight="1">
      <c r="A942" s="56">
        <v>938</v>
      </c>
      <c r="B942" s="57"/>
      <c r="C942" s="57"/>
      <c r="D942" s="57"/>
      <c r="E942" s="57"/>
      <c r="F942" s="61"/>
      <c r="G942" s="61"/>
      <c r="I942" s="63" t="str">
        <f t="shared" si="13"/>
        <v>-</v>
      </c>
    </row>
    <row r="943" spans="1:9" ht="17.25" customHeight="1">
      <c r="A943" s="56">
        <v>939</v>
      </c>
      <c r="B943" s="57"/>
      <c r="C943" s="57"/>
      <c r="D943" s="57"/>
      <c r="E943" s="57"/>
      <c r="F943" s="61"/>
      <c r="G943" s="61"/>
      <c r="I943" s="63" t="str">
        <f t="shared" si="13"/>
        <v>-</v>
      </c>
    </row>
    <row r="944" spans="1:9" ht="17.25" customHeight="1">
      <c r="A944" s="56">
        <v>940</v>
      </c>
      <c r="B944" s="57"/>
      <c r="C944" s="57"/>
      <c r="D944" s="57"/>
      <c r="E944" s="57"/>
      <c r="F944" s="61"/>
      <c r="G944" s="61"/>
      <c r="I944" s="63" t="str">
        <f t="shared" si="13"/>
        <v>-</v>
      </c>
    </row>
    <row r="945" spans="1:9" ht="17.25" customHeight="1">
      <c r="A945" s="56">
        <v>941</v>
      </c>
      <c r="B945" s="57"/>
      <c r="C945" s="57"/>
      <c r="D945" s="57"/>
      <c r="E945" s="57"/>
      <c r="F945" s="61"/>
      <c r="G945" s="62"/>
      <c r="I945" s="63" t="str">
        <f t="shared" si="13"/>
        <v>-</v>
      </c>
    </row>
    <row r="946" spans="1:9" ht="17.25" customHeight="1">
      <c r="A946" s="56">
        <v>942</v>
      </c>
      <c r="B946" s="57"/>
      <c r="C946" s="58"/>
      <c r="D946" s="57"/>
      <c r="E946" s="57"/>
      <c r="F946" s="61"/>
      <c r="G946" s="62"/>
      <c r="I946" s="63" t="str">
        <f t="shared" si="13"/>
        <v>-</v>
      </c>
    </row>
    <row r="947" spans="1:9" ht="17.25" customHeight="1">
      <c r="A947" s="56">
        <v>943</v>
      </c>
      <c r="B947" s="57"/>
      <c r="C947" s="58"/>
      <c r="D947" s="57"/>
      <c r="E947" s="57"/>
      <c r="F947" s="61"/>
      <c r="G947" s="62"/>
      <c r="I947" s="63" t="str">
        <f t="shared" si="13"/>
        <v>-</v>
      </c>
    </row>
    <row r="948" spans="1:9" ht="17.25" customHeight="1">
      <c r="A948" s="56">
        <v>944</v>
      </c>
      <c r="B948" s="57"/>
      <c r="C948" s="58"/>
      <c r="D948" s="57"/>
      <c r="E948" s="57"/>
      <c r="F948" s="61"/>
      <c r="G948" s="61"/>
      <c r="I948" s="63" t="str">
        <f t="shared" si="13"/>
        <v>-</v>
      </c>
    </row>
    <row r="949" spans="1:9" ht="17.25" customHeight="1">
      <c r="A949" s="56">
        <v>945</v>
      </c>
      <c r="B949" s="57"/>
      <c r="C949" s="57"/>
      <c r="D949" s="57"/>
      <c r="E949" s="57"/>
      <c r="F949" s="61"/>
      <c r="G949" s="61"/>
      <c r="I949" s="63" t="str">
        <f t="shared" si="13"/>
        <v>-</v>
      </c>
    </row>
    <row r="950" spans="1:9" ht="17.25" customHeight="1">
      <c r="A950" s="56">
        <v>946</v>
      </c>
      <c r="B950" s="57"/>
      <c r="C950" s="57"/>
      <c r="D950" s="57"/>
      <c r="E950" s="57"/>
      <c r="F950" s="61"/>
      <c r="G950" s="61"/>
      <c r="I950" s="63" t="str">
        <f t="shared" si="13"/>
        <v>-</v>
      </c>
    </row>
    <row r="951" spans="1:9" ht="17.25" customHeight="1">
      <c r="A951" s="56">
        <v>947</v>
      </c>
      <c r="B951" s="57"/>
      <c r="C951" s="57"/>
      <c r="D951" s="57"/>
      <c r="E951" s="57"/>
      <c r="F951" s="61"/>
      <c r="G951" s="61"/>
      <c r="I951" s="63" t="str">
        <f t="shared" si="13"/>
        <v>-</v>
      </c>
    </row>
    <row r="952" spans="1:9" ht="17.25" customHeight="1">
      <c r="A952" s="56">
        <v>948</v>
      </c>
      <c r="B952" s="57"/>
      <c r="C952" s="57"/>
      <c r="D952" s="57"/>
      <c r="E952" s="57"/>
      <c r="F952" s="61"/>
      <c r="G952" s="62"/>
      <c r="I952" s="63" t="str">
        <f t="shared" si="13"/>
        <v>-</v>
      </c>
    </row>
    <row r="953" spans="1:9" ht="17.25" customHeight="1">
      <c r="A953" s="56">
        <v>949</v>
      </c>
      <c r="B953" s="57"/>
      <c r="C953" s="57"/>
      <c r="D953" s="57"/>
      <c r="E953" s="57"/>
      <c r="F953" s="61"/>
      <c r="G953" s="62"/>
      <c r="I953" s="63" t="str">
        <f t="shared" si="13"/>
        <v>-</v>
      </c>
    </row>
    <row r="954" spans="1:9" ht="17.25" customHeight="1">
      <c r="A954" s="56">
        <v>950</v>
      </c>
      <c r="B954" s="57"/>
      <c r="C954" s="57"/>
      <c r="D954" s="57"/>
      <c r="E954" s="57"/>
      <c r="F954" s="61"/>
      <c r="G954" s="61"/>
      <c r="I954" s="63" t="str">
        <f t="shared" si="13"/>
        <v>-</v>
      </c>
    </row>
    <row r="955" spans="1:9" ht="17.25" customHeight="1">
      <c r="A955" s="56">
        <v>951</v>
      </c>
      <c r="B955" s="57"/>
      <c r="C955" s="57"/>
      <c r="D955" s="57"/>
      <c r="E955" s="57"/>
      <c r="F955" s="61"/>
      <c r="G955" s="62"/>
      <c r="I955" s="63" t="str">
        <f t="shared" si="13"/>
        <v>-</v>
      </c>
    </row>
    <row r="956" spans="1:9" ht="17.25" customHeight="1">
      <c r="A956" s="56">
        <v>952</v>
      </c>
      <c r="B956" s="57"/>
      <c r="C956" s="57"/>
      <c r="D956" s="57"/>
      <c r="E956" s="57"/>
      <c r="F956" s="61"/>
      <c r="G956" s="62"/>
      <c r="I956" s="63" t="str">
        <f t="shared" si="13"/>
        <v>-</v>
      </c>
    </row>
    <row r="957" spans="1:9" ht="17.25" customHeight="1">
      <c r="A957" s="56">
        <v>953</v>
      </c>
      <c r="B957" s="57"/>
      <c r="C957" s="57"/>
      <c r="D957" s="57"/>
      <c r="E957" s="57"/>
      <c r="F957" s="61"/>
      <c r="G957" s="61"/>
      <c r="I957" s="63" t="str">
        <f t="shared" si="13"/>
        <v>-</v>
      </c>
    </row>
    <row r="958" spans="1:9" ht="17.25" customHeight="1">
      <c r="A958" s="56">
        <v>954</v>
      </c>
      <c r="B958" s="57"/>
      <c r="C958" s="57"/>
      <c r="D958" s="57"/>
      <c r="E958" s="57"/>
      <c r="F958" s="61"/>
      <c r="G958" s="61"/>
      <c r="I958" s="63" t="str">
        <f t="shared" si="13"/>
        <v>-</v>
      </c>
    </row>
    <row r="959" spans="1:9" ht="17.25" customHeight="1">
      <c r="A959" s="56">
        <v>955</v>
      </c>
      <c r="B959" s="57"/>
      <c r="C959" s="57"/>
      <c r="D959" s="57"/>
      <c r="E959" s="57"/>
      <c r="F959" s="61"/>
      <c r="G959" s="61"/>
      <c r="I959" s="63" t="str">
        <f t="shared" si="13"/>
        <v>-</v>
      </c>
    </row>
    <row r="960" spans="1:9" ht="17.25" customHeight="1">
      <c r="A960" s="56">
        <v>956</v>
      </c>
      <c r="B960" s="57"/>
      <c r="C960" s="57"/>
      <c r="D960" s="57"/>
      <c r="E960" s="57"/>
      <c r="F960" s="62"/>
      <c r="G960" s="61"/>
      <c r="I960" s="63" t="str">
        <f t="shared" si="13"/>
        <v>-</v>
      </c>
    </row>
    <row r="961" spans="1:9" ht="17.25" customHeight="1">
      <c r="A961" s="56">
        <v>957</v>
      </c>
      <c r="B961" s="57"/>
      <c r="C961" s="57"/>
      <c r="D961" s="57"/>
      <c r="E961" s="57"/>
      <c r="F961" s="62"/>
      <c r="G961" s="62"/>
      <c r="I961" s="63" t="str">
        <f t="shared" si="13"/>
        <v>-</v>
      </c>
    </row>
    <row r="962" spans="1:9" ht="17.25" customHeight="1">
      <c r="A962" s="56">
        <v>958</v>
      </c>
      <c r="B962" s="57"/>
      <c r="C962" s="57"/>
      <c r="D962" s="57"/>
      <c r="E962" s="57"/>
      <c r="F962" s="62"/>
      <c r="G962" s="62"/>
      <c r="I962" s="63" t="str">
        <f t="shared" si="13"/>
        <v>-</v>
      </c>
    </row>
    <row r="963" spans="1:9" ht="17.25" customHeight="1">
      <c r="A963" s="56">
        <v>959</v>
      </c>
      <c r="B963" s="57"/>
      <c r="C963" s="57"/>
      <c r="D963" s="57"/>
      <c r="E963" s="57"/>
      <c r="F963" s="61"/>
      <c r="G963" s="61"/>
      <c r="I963" s="63" t="str">
        <f t="shared" si="13"/>
        <v>-</v>
      </c>
    </row>
    <row r="964" spans="1:9" ht="17.25" customHeight="1">
      <c r="A964" s="56">
        <v>960</v>
      </c>
      <c r="B964" s="57"/>
      <c r="C964" s="57"/>
      <c r="D964" s="57"/>
      <c r="E964" s="57"/>
      <c r="F964" s="61"/>
      <c r="G964" s="61"/>
      <c r="I964" s="63" t="str">
        <f t="shared" si="13"/>
        <v>-</v>
      </c>
    </row>
    <row r="965" spans="1:9" ht="17.25" customHeight="1">
      <c r="A965" s="56">
        <v>961</v>
      </c>
      <c r="B965" s="57"/>
      <c r="C965" s="57"/>
      <c r="D965" s="57"/>
      <c r="E965" s="57"/>
      <c r="F965" s="61"/>
      <c r="G965" s="62"/>
      <c r="I965" s="63" t="str">
        <f aca="true" t="shared" si="14" ref="I965:I1028">CONCATENATE(F965,"-",G965)</f>
        <v>-</v>
      </c>
    </row>
    <row r="966" spans="1:9" ht="17.25" customHeight="1">
      <c r="A966" s="56">
        <v>962</v>
      </c>
      <c r="B966" s="57"/>
      <c r="C966" s="57"/>
      <c r="D966" s="57"/>
      <c r="E966" s="57"/>
      <c r="F966" s="61"/>
      <c r="G966" s="62"/>
      <c r="I966" s="63" t="str">
        <f t="shared" si="14"/>
        <v>-</v>
      </c>
    </row>
    <row r="967" spans="1:9" ht="17.25" customHeight="1">
      <c r="A967" s="56">
        <v>963</v>
      </c>
      <c r="B967" s="57"/>
      <c r="C967" s="57"/>
      <c r="D967" s="57"/>
      <c r="E967" s="57"/>
      <c r="F967" s="61"/>
      <c r="G967" s="62"/>
      <c r="I967" s="63" t="str">
        <f t="shared" si="14"/>
        <v>-</v>
      </c>
    </row>
    <row r="968" spans="1:9" ht="17.25" customHeight="1">
      <c r="A968" s="56">
        <v>964</v>
      </c>
      <c r="B968" s="57"/>
      <c r="C968" s="57"/>
      <c r="D968" s="57"/>
      <c r="E968" s="57"/>
      <c r="F968" s="61"/>
      <c r="G968" s="61"/>
      <c r="I968" s="63" t="str">
        <f t="shared" si="14"/>
        <v>-</v>
      </c>
    </row>
    <row r="969" spans="1:9" ht="17.25" customHeight="1">
      <c r="A969" s="56">
        <v>965</v>
      </c>
      <c r="B969" s="57"/>
      <c r="C969" s="57"/>
      <c r="D969" s="57"/>
      <c r="E969" s="57"/>
      <c r="F969" s="61"/>
      <c r="G969" s="61"/>
      <c r="I969" s="63" t="str">
        <f t="shared" si="14"/>
        <v>-</v>
      </c>
    </row>
    <row r="970" spans="1:9" ht="17.25" customHeight="1">
      <c r="A970" s="56">
        <v>966</v>
      </c>
      <c r="B970" s="57"/>
      <c r="C970" s="57"/>
      <c r="D970" s="57"/>
      <c r="E970" s="57"/>
      <c r="F970" s="61"/>
      <c r="G970" s="61"/>
      <c r="I970" s="63" t="str">
        <f t="shared" si="14"/>
        <v>-</v>
      </c>
    </row>
    <row r="971" spans="1:9" ht="17.25" customHeight="1">
      <c r="A971" s="56">
        <v>967</v>
      </c>
      <c r="B971" s="57"/>
      <c r="C971" s="57"/>
      <c r="D971" s="57"/>
      <c r="E971" s="57"/>
      <c r="F971" s="61"/>
      <c r="G971" s="61"/>
      <c r="I971" s="63" t="str">
        <f t="shared" si="14"/>
        <v>-</v>
      </c>
    </row>
    <row r="972" spans="1:9" ht="17.25" customHeight="1">
      <c r="A972" s="56">
        <v>968</v>
      </c>
      <c r="B972" s="57"/>
      <c r="C972" s="57"/>
      <c r="D972" s="57"/>
      <c r="E972" s="57"/>
      <c r="F972" s="61"/>
      <c r="G972" s="62"/>
      <c r="I972" s="63" t="str">
        <f t="shared" si="14"/>
        <v>-</v>
      </c>
    </row>
    <row r="973" spans="1:9" ht="17.25" customHeight="1">
      <c r="A973" s="56">
        <v>969</v>
      </c>
      <c r="B973" s="57"/>
      <c r="C973" s="57"/>
      <c r="D973" s="57"/>
      <c r="E973" s="57"/>
      <c r="F973" s="61"/>
      <c r="G973" s="62"/>
      <c r="I973" s="63" t="str">
        <f t="shared" si="14"/>
        <v>-</v>
      </c>
    </row>
    <row r="974" spans="1:9" ht="17.25" customHeight="1">
      <c r="A974" s="56">
        <v>970</v>
      </c>
      <c r="B974" s="57"/>
      <c r="C974" s="57"/>
      <c r="D974" s="57"/>
      <c r="E974" s="57"/>
      <c r="F974" s="61"/>
      <c r="G974" s="61"/>
      <c r="I974" s="63" t="str">
        <f t="shared" si="14"/>
        <v>-</v>
      </c>
    </row>
    <row r="975" spans="1:9" ht="17.25" customHeight="1">
      <c r="A975" s="56">
        <v>971</v>
      </c>
      <c r="B975" s="57"/>
      <c r="C975" s="57"/>
      <c r="D975" s="57"/>
      <c r="E975" s="57"/>
      <c r="F975" s="61"/>
      <c r="G975" s="61"/>
      <c r="I975" s="63" t="str">
        <f t="shared" si="14"/>
        <v>-</v>
      </c>
    </row>
    <row r="976" spans="1:9" ht="17.25" customHeight="1">
      <c r="A976" s="56">
        <v>972</v>
      </c>
      <c r="B976" s="57"/>
      <c r="C976" s="57"/>
      <c r="D976" s="57"/>
      <c r="E976" s="57"/>
      <c r="F976" s="61"/>
      <c r="G976" s="61"/>
      <c r="I976" s="63" t="str">
        <f t="shared" si="14"/>
        <v>-</v>
      </c>
    </row>
    <row r="977" spans="1:9" ht="17.25" customHeight="1">
      <c r="A977" s="56">
        <v>973</v>
      </c>
      <c r="B977" s="57"/>
      <c r="C977" s="57"/>
      <c r="D977" s="57"/>
      <c r="E977" s="57"/>
      <c r="F977" s="61"/>
      <c r="G977" s="61"/>
      <c r="I977" s="63" t="str">
        <f t="shared" si="14"/>
        <v>-</v>
      </c>
    </row>
    <row r="978" spans="1:9" ht="17.25" customHeight="1">
      <c r="A978" s="56">
        <v>974</v>
      </c>
      <c r="B978" s="57"/>
      <c r="C978" s="57"/>
      <c r="D978" s="57"/>
      <c r="E978" s="57"/>
      <c r="F978" s="61"/>
      <c r="G978" s="62"/>
      <c r="I978" s="63" t="str">
        <f t="shared" si="14"/>
        <v>-</v>
      </c>
    </row>
    <row r="979" spans="1:9" ht="17.25" customHeight="1">
      <c r="A979" s="56">
        <v>975</v>
      </c>
      <c r="B979" s="57"/>
      <c r="C979" s="57"/>
      <c r="D979" s="57"/>
      <c r="E979" s="57"/>
      <c r="F979" s="61"/>
      <c r="G979" s="62"/>
      <c r="I979" s="63" t="str">
        <f t="shared" si="14"/>
        <v>-</v>
      </c>
    </row>
    <row r="980" spans="1:9" ht="17.25" customHeight="1">
      <c r="A980" s="56">
        <v>976</v>
      </c>
      <c r="B980" s="57"/>
      <c r="C980" s="57"/>
      <c r="D980" s="57"/>
      <c r="E980" s="57"/>
      <c r="F980" s="61"/>
      <c r="G980" s="61"/>
      <c r="I980" s="63" t="str">
        <f t="shared" si="14"/>
        <v>-</v>
      </c>
    </row>
    <row r="981" spans="1:9" ht="17.25" customHeight="1">
      <c r="A981" s="56">
        <v>977</v>
      </c>
      <c r="B981" s="57"/>
      <c r="C981" s="57"/>
      <c r="D981" s="57"/>
      <c r="E981" s="57"/>
      <c r="F981" s="61"/>
      <c r="G981" s="61"/>
      <c r="I981" s="63" t="str">
        <f t="shared" si="14"/>
        <v>-</v>
      </c>
    </row>
    <row r="982" spans="1:9" ht="17.25" customHeight="1">
      <c r="A982" s="56">
        <v>978</v>
      </c>
      <c r="B982" s="57"/>
      <c r="C982" s="57"/>
      <c r="D982" s="57"/>
      <c r="E982" s="57"/>
      <c r="F982" s="61"/>
      <c r="G982" s="61"/>
      <c r="I982" s="63" t="str">
        <f t="shared" si="14"/>
        <v>-</v>
      </c>
    </row>
    <row r="983" spans="1:9" ht="17.25" customHeight="1">
      <c r="A983" s="56">
        <v>979</v>
      </c>
      <c r="B983" s="57"/>
      <c r="C983" s="57"/>
      <c r="D983" s="57"/>
      <c r="E983" s="57"/>
      <c r="F983" s="61"/>
      <c r="G983" s="61"/>
      <c r="I983" s="63" t="str">
        <f t="shared" si="14"/>
        <v>-</v>
      </c>
    </row>
    <row r="984" spans="1:9" ht="17.25" customHeight="1">
      <c r="A984" s="56">
        <v>980</v>
      </c>
      <c r="B984" s="57"/>
      <c r="C984" s="57"/>
      <c r="D984" s="58"/>
      <c r="E984" s="57"/>
      <c r="F984" s="61"/>
      <c r="G984" s="62"/>
      <c r="I984" s="63" t="str">
        <f t="shared" si="14"/>
        <v>-</v>
      </c>
    </row>
    <row r="985" spans="1:9" ht="17.25" customHeight="1">
      <c r="A985" s="56">
        <v>981</v>
      </c>
      <c r="B985" s="57"/>
      <c r="C985" s="57"/>
      <c r="D985" s="58"/>
      <c r="E985" s="57"/>
      <c r="F985" s="61"/>
      <c r="G985" s="62"/>
      <c r="I985" s="63" t="str">
        <f t="shared" si="14"/>
        <v>-</v>
      </c>
    </row>
    <row r="986" spans="1:9" ht="17.25" customHeight="1">
      <c r="A986" s="56">
        <v>982</v>
      </c>
      <c r="B986" s="57"/>
      <c r="C986" s="57"/>
      <c r="D986" s="58"/>
      <c r="E986" s="57"/>
      <c r="F986" s="61"/>
      <c r="G986" s="61"/>
      <c r="I986" s="63" t="str">
        <f t="shared" si="14"/>
        <v>-</v>
      </c>
    </row>
    <row r="987" spans="1:9" ht="17.25" customHeight="1">
      <c r="A987" s="56">
        <v>983</v>
      </c>
      <c r="B987" s="57"/>
      <c r="C987" s="57"/>
      <c r="D987" s="57"/>
      <c r="E987" s="57"/>
      <c r="F987" s="61"/>
      <c r="G987" s="61"/>
      <c r="I987" s="63" t="str">
        <f t="shared" si="14"/>
        <v>-</v>
      </c>
    </row>
    <row r="988" spans="1:9" ht="17.25" customHeight="1">
      <c r="A988" s="56">
        <v>984</v>
      </c>
      <c r="B988" s="57"/>
      <c r="C988" s="57"/>
      <c r="D988" s="57"/>
      <c r="E988" s="57"/>
      <c r="F988" s="61"/>
      <c r="G988" s="61"/>
      <c r="I988" s="63" t="str">
        <f t="shared" si="14"/>
        <v>-</v>
      </c>
    </row>
    <row r="989" spans="1:9" ht="17.25" customHeight="1">
      <c r="A989" s="56">
        <v>985</v>
      </c>
      <c r="B989" s="57"/>
      <c r="C989" s="57"/>
      <c r="D989" s="57"/>
      <c r="E989" s="57"/>
      <c r="F989" s="61"/>
      <c r="G989" s="61"/>
      <c r="I989" s="63" t="str">
        <f t="shared" si="14"/>
        <v>-</v>
      </c>
    </row>
    <row r="990" spans="1:9" ht="17.25" customHeight="1">
      <c r="A990" s="56">
        <v>986</v>
      </c>
      <c r="B990" s="57"/>
      <c r="C990" s="57"/>
      <c r="D990" s="57"/>
      <c r="E990" s="57"/>
      <c r="F990" s="61"/>
      <c r="G990" s="62"/>
      <c r="I990" s="63" t="str">
        <f t="shared" si="14"/>
        <v>-</v>
      </c>
    </row>
    <row r="991" spans="1:9" ht="17.25" customHeight="1">
      <c r="A991" s="56">
        <v>987</v>
      </c>
      <c r="B991" s="57"/>
      <c r="C991" s="57"/>
      <c r="D991" s="57"/>
      <c r="E991" s="57"/>
      <c r="F991" s="61"/>
      <c r="G991" s="62"/>
      <c r="I991" s="63" t="str">
        <f t="shared" si="14"/>
        <v>-</v>
      </c>
    </row>
    <row r="992" spans="1:9" ht="17.25" customHeight="1">
      <c r="A992" s="56">
        <v>988</v>
      </c>
      <c r="B992" s="57"/>
      <c r="C992" s="57"/>
      <c r="D992" s="57"/>
      <c r="E992" s="57"/>
      <c r="F992" s="61"/>
      <c r="G992" s="62"/>
      <c r="I992" s="63" t="str">
        <f t="shared" si="14"/>
        <v>-</v>
      </c>
    </row>
    <row r="993" spans="1:9" ht="17.25" customHeight="1">
      <c r="A993" s="56">
        <v>989</v>
      </c>
      <c r="B993" s="57"/>
      <c r="C993" s="57"/>
      <c r="D993" s="57"/>
      <c r="E993" s="57"/>
      <c r="F993" s="61"/>
      <c r="G993" s="61"/>
      <c r="I993" s="63" t="str">
        <f t="shared" si="14"/>
        <v>-</v>
      </c>
    </row>
    <row r="994" spans="1:9" ht="17.25" customHeight="1">
      <c r="A994" s="56">
        <v>990</v>
      </c>
      <c r="B994" s="57"/>
      <c r="C994" s="57"/>
      <c r="D994" s="57"/>
      <c r="E994" s="57"/>
      <c r="F994" s="61"/>
      <c r="G994" s="61"/>
      <c r="I994" s="63" t="str">
        <f t="shared" si="14"/>
        <v>-</v>
      </c>
    </row>
    <row r="995" spans="1:9" ht="17.25" customHeight="1">
      <c r="A995" s="56">
        <v>991</v>
      </c>
      <c r="B995" s="57"/>
      <c r="C995" s="57"/>
      <c r="D995" s="57"/>
      <c r="E995" s="57"/>
      <c r="F995" s="61"/>
      <c r="G995" s="61"/>
      <c r="I995" s="63" t="str">
        <f t="shared" si="14"/>
        <v>-</v>
      </c>
    </row>
    <row r="996" spans="1:9" ht="17.25" customHeight="1">
      <c r="A996" s="56">
        <v>992</v>
      </c>
      <c r="B996" s="57"/>
      <c r="C996" s="57"/>
      <c r="D996" s="57"/>
      <c r="E996" s="57"/>
      <c r="F996" s="61"/>
      <c r="G996" s="61"/>
      <c r="I996" s="63" t="str">
        <f t="shared" si="14"/>
        <v>-</v>
      </c>
    </row>
    <row r="997" spans="1:9" ht="17.25" customHeight="1">
      <c r="A997" s="56">
        <v>993</v>
      </c>
      <c r="B997" s="57"/>
      <c r="C997" s="57"/>
      <c r="D997" s="57"/>
      <c r="E997" s="57"/>
      <c r="F997" s="61"/>
      <c r="G997" s="61"/>
      <c r="I997" s="63" t="str">
        <f t="shared" si="14"/>
        <v>-</v>
      </c>
    </row>
    <row r="998" spans="1:9" ht="17.25" customHeight="1">
      <c r="A998" s="56">
        <v>994</v>
      </c>
      <c r="B998" s="57"/>
      <c r="C998" s="57"/>
      <c r="D998" s="57"/>
      <c r="E998" s="57"/>
      <c r="F998" s="61"/>
      <c r="G998" s="61"/>
      <c r="I998" s="63" t="str">
        <f t="shared" si="14"/>
        <v>-</v>
      </c>
    </row>
    <row r="999" spans="1:9" ht="17.25" customHeight="1">
      <c r="A999" s="56">
        <v>995</v>
      </c>
      <c r="B999" s="57"/>
      <c r="C999" s="57"/>
      <c r="D999" s="57"/>
      <c r="E999" s="57"/>
      <c r="F999" s="61"/>
      <c r="G999" s="61"/>
      <c r="I999" s="63" t="str">
        <f t="shared" si="14"/>
        <v>-</v>
      </c>
    </row>
    <row r="1000" spans="1:9" ht="17.25" customHeight="1">
      <c r="A1000" s="56">
        <v>996</v>
      </c>
      <c r="B1000" s="57"/>
      <c r="C1000" s="57"/>
      <c r="D1000" s="57"/>
      <c r="E1000" s="57"/>
      <c r="F1000" s="61"/>
      <c r="G1000" s="61"/>
      <c r="I1000" s="63" t="str">
        <f t="shared" si="14"/>
        <v>-</v>
      </c>
    </row>
    <row r="1001" spans="1:9" ht="17.25" customHeight="1">
      <c r="A1001" s="56">
        <v>997</v>
      </c>
      <c r="B1001" s="57"/>
      <c r="C1001" s="57"/>
      <c r="D1001" s="57"/>
      <c r="E1001" s="57"/>
      <c r="F1001" s="61"/>
      <c r="G1001" s="61"/>
      <c r="I1001" s="63" t="str">
        <f t="shared" si="14"/>
        <v>-</v>
      </c>
    </row>
    <row r="1002" spans="1:9" ht="17.25" customHeight="1">
      <c r="A1002" s="56">
        <v>998</v>
      </c>
      <c r="B1002" s="57"/>
      <c r="C1002" s="57"/>
      <c r="D1002" s="57"/>
      <c r="E1002" s="57"/>
      <c r="F1002" s="61"/>
      <c r="G1002" s="61"/>
      <c r="I1002" s="63" t="str">
        <f t="shared" si="14"/>
        <v>-</v>
      </c>
    </row>
    <row r="1003" spans="1:9" ht="17.25" customHeight="1">
      <c r="A1003" s="56">
        <v>999</v>
      </c>
      <c r="B1003" s="57"/>
      <c r="C1003" s="57"/>
      <c r="D1003" s="57"/>
      <c r="E1003" s="57"/>
      <c r="F1003" s="61"/>
      <c r="G1003" s="62"/>
      <c r="I1003" s="63" t="str">
        <f t="shared" si="14"/>
        <v>-</v>
      </c>
    </row>
    <row r="1004" spans="1:9" ht="17.25" customHeight="1">
      <c r="A1004" s="56">
        <v>1000</v>
      </c>
      <c r="B1004" s="57"/>
      <c r="C1004" s="57"/>
      <c r="D1004" s="57"/>
      <c r="E1004" s="57"/>
      <c r="F1004" s="61"/>
      <c r="G1004" s="62"/>
      <c r="I1004" s="63" t="str">
        <f t="shared" si="14"/>
        <v>-</v>
      </c>
    </row>
    <row r="1005" spans="1:9" ht="17.25" customHeight="1">
      <c r="A1005" s="56">
        <v>1001</v>
      </c>
      <c r="B1005" s="57"/>
      <c r="C1005" s="58"/>
      <c r="D1005" s="57"/>
      <c r="E1005" s="58"/>
      <c r="F1005" s="61"/>
      <c r="G1005" s="61"/>
      <c r="I1005" s="63" t="str">
        <f t="shared" si="14"/>
        <v>-</v>
      </c>
    </row>
    <row r="1006" spans="1:9" ht="17.25" customHeight="1">
      <c r="A1006" s="56">
        <v>1002</v>
      </c>
      <c r="B1006" s="57"/>
      <c r="C1006" s="58"/>
      <c r="D1006" s="57"/>
      <c r="E1006" s="58"/>
      <c r="F1006" s="61"/>
      <c r="G1006" s="61"/>
      <c r="I1006" s="63" t="str">
        <f t="shared" si="14"/>
        <v>-</v>
      </c>
    </row>
    <row r="1007" spans="1:9" ht="17.25" customHeight="1">
      <c r="A1007" s="56">
        <v>1003</v>
      </c>
      <c r="B1007" s="57"/>
      <c r="C1007" s="58"/>
      <c r="D1007" s="57"/>
      <c r="E1007" s="58"/>
      <c r="F1007" s="61"/>
      <c r="G1007" s="61"/>
      <c r="I1007" s="63" t="str">
        <f t="shared" si="14"/>
        <v>-</v>
      </c>
    </row>
    <row r="1008" spans="1:9" ht="17.25" customHeight="1">
      <c r="A1008" s="56">
        <v>1004</v>
      </c>
      <c r="B1008" s="57"/>
      <c r="C1008" s="57"/>
      <c r="D1008" s="57"/>
      <c r="E1008" s="57"/>
      <c r="F1008" s="61"/>
      <c r="G1008" s="61"/>
      <c r="I1008" s="63" t="str">
        <f t="shared" si="14"/>
        <v>-</v>
      </c>
    </row>
    <row r="1009" spans="1:9" ht="17.25" customHeight="1">
      <c r="A1009" s="56">
        <v>1005</v>
      </c>
      <c r="B1009" s="57"/>
      <c r="C1009" s="57"/>
      <c r="D1009" s="57"/>
      <c r="E1009" s="57"/>
      <c r="F1009" s="61"/>
      <c r="G1009" s="62"/>
      <c r="I1009" s="63" t="str">
        <f t="shared" si="14"/>
        <v>-</v>
      </c>
    </row>
    <row r="1010" spans="1:9" ht="17.25" customHeight="1">
      <c r="A1010" s="56">
        <v>1006</v>
      </c>
      <c r="B1010" s="57"/>
      <c r="C1010" s="57"/>
      <c r="D1010" s="57"/>
      <c r="E1010" s="57"/>
      <c r="F1010" s="61"/>
      <c r="G1010" s="62"/>
      <c r="I1010" s="63" t="str">
        <f t="shared" si="14"/>
        <v>-</v>
      </c>
    </row>
    <row r="1011" spans="1:9" ht="17.25" customHeight="1">
      <c r="A1011" s="56">
        <v>1007</v>
      </c>
      <c r="B1011" s="57"/>
      <c r="C1011" s="57"/>
      <c r="D1011" s="57"/>
      <c r="E1011" s="57"/>
      <c r="F1011" s="61"/>
      <c r="G1011" s="62"/>
      <c r="I1011" s="63" t="str">
        <f t="shared" si="14"/>
        <v>-</v>
      </c>
    </row>
    <row r="1012" spans="1:9" ht="17.25" customHeight="1">
      <c r="A1012" s="56">
        <v>1008</v>
      </c>
      <c r="B1012" s="57"/>
      <c r="C1012" s="57"/>
      <c r="D1012" s="57"/>
      <c r="E1012" s="57"/>
      <c r="F1012" s="62"/>
      <c r="G1012" s="61"/>
      <c r="I1012" s="63" t="str">
        <f t="shared" si="14"/>
        <v>-</v>
      </c>
    </row>
    <row r="1013" spans="1:9" ht="17.25" customHeight="1">
      <c r="A1013" s="56">
        <v>1009</v>
      </c>
      <c r="B1013" s="57"/>
      <c r="C1013" s="57"/>
      <c r="D1013" s="57"/>
      <c r="E1013" s="57"/>
      <c r="F1013" s="62"/>
      <c r="G1013" s="61"/>
      <c r="I1013" s="63" t="str">
        <f t="shared" si="14"/>
        <v>-</v>
      </c>
    </row>
    <row r="1014" spans="1:9" ht="17.25" customHeight="1">
      <c r="A1014" s="56">
        <v>1010</v>
      </c>
      <c r="B1014" s="57"/>
      <c r="C1014" s="57"/>
      <c r="D1014" s="57"/>
      <c r="E1014" s="57"/>
      <c r="F1014" s="62"/>
      <c r="G1014" s="61"/>
      <c r="I1014" s="63" t="str">
        <f t="shared" si="14"/>
        <v>-</v>
      </c>
    </row>
    <row r="1015" spans="1:9" ht="17.25" customHeight="1">
      <c r="A1015" s="56">
        <v>1011</v>
      </c>
      <c r="B1015" s="57"/>
      <c r="C1015" s="57"/>
      <c r="D1015" s="57"/>
      <c r="E1015" s="57"/>
      <c r="F1015" s="62"/>
      <c r="G1015" s="61"/>
      <c r="I1015" s="63" t="str">
        <f t="shared" si="14"/>
        <v>-</v>
      </c>
    </row>
    <row r="1016" spans="1:9" ht="17.25" customHeight="1">
      <c r="A1016" s="56">
        <v>1012</v>
      </c>
      <c r="B1016" s="57"/>
      <c r="C1016" s="57"/>
      <c r="D1016" s="57"/>
      <c r="E1016" s="57"/>
      <c r="F1016" s="62"/>
      <c r="G1016" s="62"/>
      <c r="I1016" s="63" t="str">
        <f t="shared" si="14"/>
        <v>-</v>
      </c>
    </row>
    <row r="1017" spans="1:9" ht="17.25" customHeight="1">
      <c r="A1017" s="56">
        <v>1013</v>
      </c>
      <c r="B1017" s="57"/>
      <c r="C1017" s="57"/>
      <c r="D1017" s="57"/>
      <c r="E1017" s="57"/>
      <c r="F1017" s="61"/>
      <c r="G1017" s="62"/>
      <c r="I1017" s="63" t="str">
        <f t="shared" si="14"/>
        <v>-</v>
      </c>
    </row>
    <row r="1018" spans="1:9" ht="17.25" customHeight="1">
      <c r="A1018" s="56">
        <v>1014</v>
      </c>
      <c r="B1018" s="57"/>
      <c r="C1018" s="57"/>
      <c r="D1018" s="57"/>
      <c r="E1018" s="57"/>
      <c r="F1018" s="61"/>
      <c r="G1018" s="61"/>
      <c r="I1018" s="63" t="str">
        <f t="shared" si="14"/>
        <v>-</v>
      </c>
    </row>
    <row r="1019" spans="1:9" ht="17.25" customHeight="1">
      <c r="A1019" s="56">
        <v>1015</v>
      </c>
      <c r="B1019" s="57"/>
      <c r="C1019" s="57"/>
      <c r="D1019" s="57"/>
      <c r="E1019" s="57"/>
      <c r="F1019" s="61"/>
      <c r="G1019" s="62"/>
      <c r="I1019" s="63" t="str">
        <f t="shared" si="14"/>
        <v>-</v>
      </c>
    </row>
    <row r="1020" spans="1:9" ht="17.25" customHeight="1">
      <c r="A1020" s="56">
        <v>1016</v>
      </c>
      <c r="B1020" s="57"/>
      <c r="C1020" s="57"/>
      <c r="D1020" s="57"/>
      <c r="E1020" s="57"/>
      <c r="F1020" s="61"/>
      <c r="G1020" s="62"/>
      <c r="I1020" s="63" t="str">
        <f t="shared" si="14"/>
        <v>-</v>
      </c>
    </row>
    <row r="1021" spans="1:9" ht="17.25" customHeight="1">
      <c r="A1021" s="56">
        <v>1017</v>
      </c>
      <c r="B1021" s="57"/>
      <c r="C1021" s="57"/>
      <c r="D1021" s="57"/>
      <c r="E1021" s="57"/>
      <c r="F1021" s="61"/>
      <c r="G1021" s="61"/>
      <c r="I1021" s="63" t="str">
        <f t="shared" si="14"/>
        <v>-</v>
      </c>
    </row>
    <row r="1022" spans="1:9" ht="17.25" customHeight="1">
      <c r="A1022" s="56">
        <v>1018</v>
      </c>
      <c r="B1022" s="57"/>
      <c r="C1022" s="57"/>
      <c r="D1022" s="57"/>
      <c r="E1022" s="57"/>
      <c r="F1022" s="61"/>
      <c r="G1022" s="61"/>
      <c r="I1022" s="63" t="str">
        <f t="shared" si="14"/>
        <v>-</v>
      </c>
    </row>
    <row r="1023" spans="1:9" ht="17.25" customHeight="1">
      <c r="A1023" s="56">
        <v>1019</v>
      </c>
      <c r="B1023" s="57"/>
      <c r="C1023" s="57"/>
      <c r="D1023" s="57"/>
      <c r="E1023" s="57"/>
      <c r="F1023" s="61"/>
      <c r="G1023" s="61"/>
      <c r="I1023" s="63" t="str">
        <f t="shared" si="14"/>
        <v>-</v>
      </c>
    </row>
    <row r="1024" spans="1:9" ht="17.25" customHeight="1">
      <c r="A1024" s="56">
        <v>1020</v>
      </c>
      <c r="B1024" s="57"/>
      <c r="C1024" s="57"/>
      <c r="D1024" s="57"/>
      <c r="E1024" s="57"/>
      <c r="F1024" s="61"/>
      <c r="G1024" s="61"/>
      <c r="I1024" s="63" t="str">
        <f t="shared" si="14"/>
        <v>-</v>
      </c>
    </row>
    <row r="1025" spans="1:9" ht="17.25" customHeight="1">
      <c r="A1025" s="56">
        <v>1021</v>
      </c>
      <c r="B1025" s="57"/>
      <c r="C1025" s="57"/>
      <c r="D1025" s="57"/>
      <c r="E1025" s="57"/>
      <c r="F1025" s="61"/>
      <c r="G1025" s="62"/>
      <c r="I1025" s="63" t="str">
        <f t="shared" si="14"/>
        <v>-</v>
      </c>
    </row>
    <row r="1026" spans="1:9" ht="17.25" customHeight="1">
      <c r="A1026" s="56">
        <v>1022</v>
      </c>
      <c r="B1026" s="57"/>
      <c r="C1026" s="57"/>
      <c r="D1026" s="57"/>
      <c r="E1026" s="57"/>
      <c r="F1026" s="61"/>
      <c r="G1026" s="62"/>
      <c r="I1026" s="63" t="str">
        <f t="shared" si="14"/>
        <v>-</v>
      </c>
    </row>
    <row r="1027" spans="1:9" ht="17.25" customHeight="1">
      <c r="A1027" s="56">
        <v>1023</v>
      </c>
      <c r="B1027" s="57"/>
      <c r="C1027" s="57"/>
      <c r="D1027" s="57"/>
      <c r="E1027" s="57"/>
      <c r="F1027" s="61"/>
      <c r="G1027" s="61"/>
      <c r="I1027" s="63" t="str">
        <f t="shared" si="14"/>
        <v>-</v>
      </c>
    </row>
    <row r="1028" spans="1:9" ht="17.25" customHeight="1">
      <c r="A1028" s="56">
        <v>1024</v>
      </c>
      <c r="B1028" s="57"/>
      <c r="C1028" s="57"/>
      <c r="D1028" s="57"/>
      <c r="E1028" s="57"/>
      <c r="F1028" s="61"/>
      <c r="G1028" s="61"/>
      <c r="I1028" s="63" t="str">
        <f t="shared" si="14"/>
        <v>-</v>
      </c>
    </row>
    <row r="1029" spans="1:9" ht="17.25" customHeight="1">
      <c r="A1029" s="56">
        <v>1025</v>
      </c>
      <c r="B1029" s="57"/>
      <c r="C1029" s="57"/>
      <c r="D1029" s="57"/>
      <c r="E1029" s="57"/>
      <c r="F1029" s="61"/>
      <c r="G1029" s="62"/>
      <c r="I1029" s="63" t="str">
        <f aca="true" t="shared" si="15" ref="I1029:I1092">CONCATENATE(F1029,"-",G1029)</f>
        <v>-</v>
      </c>
    </row>
    <row r="1030" spans="1:9" ht="17.25" customHeight="1">
      <c r="A1030" s="56">
        <v>1026</v>
      </c>
      <c r="B1030" s="57"/>
      <c r="C1030" s="57"/>
      <c r="D1030" s="57"/>
      <c r="E1030" s="57"/>
      <c r="F1030" s="61"/>
      <c r="G1030" s="62"/>
      <c r="I1030" s="63" t="str">
        <f t="shared" si="15"/>
        <v>-</v>
      </c>
    </row>
    <row r="1031" spans="1:9" ht="17.25" customHeight="1">
      <c r="A1031" s="56">
        <v>1027</v>
      </c>
      <c r="B1031" s="57"/>
      <c r="C1031" s="57"/>
      <c r="D1031" s="57"/>
      <c r="E1031" s="57"/>
      <c r="F1031" s="61"/>
      <c r="G1031" s="62"/>
      <c r="I1031" s="63" t="str">
        <f t="shared" si="15"/>
        <v>-</v>
      </c>
    </row>
    <row r="1032" spans="1:9" ht="17.25" customHeight="1">
      <c r="A1032" s="56">
        <v>1028</v>
      </c>
      <c r="B1032" s="57"/>
      <c r="C1032" s="57"/>
      <c r="D1032" s="57"/>
      <c r="E1032" s="57"/>
      <c r="F1032" s="61"/>
      <c r="G1032" s="61"/>
      <c r="I1032" s="63" t="str">
        <f t="shared" si="15"/>
        <v>-</v>
      </c>
    </row>
    <row r="1033" spans="1:9" ht="17.25" customHeight="1">
      <c r="A1033" s="56">
        <v>1029</v>
      </c>
      <c r="B1033" s="57"/>
      <c r="C1033" s="57"/>
      <c r="D1033" s="57"/>
      <c r="E1033" s="57"/>
      <c r="F1033" s="61"/>
      <c r="G1033" s="61"/>
      <c r="I1033" s="63" t="str">
        <f t="shared" si="15"/>
        <v>-</v>
      </c>
    </row>
    <row r="1034" spans="1:9" ht="17.25" customHeight="1">
      <c r="A1034" s="56">
        <v>1030</v>
      </c>
      <c r="B1034" s="57"/>
      <c r="C1034" s="57"/>
      <c r="D1034" s="57"/>
      <c r="E1034" s="57"/>
      <c r="F1034" s="61"/>
      <c r="G1034" s="61"/>
      <c r="I1034" s="63" t="str">
        <f t="shared" si="15"/>
        <v>-</v>
      </c>
    </row>
    <row r="1035" spans="1:9" ht="17.25" customHeight="1">
      <c r="A1035" s="56">
        <v>1031</v>
      </c>
      <c r="B1035" s="57"/>
      <c r="C1035" s="57"/>
      <c r="D1035" s="57"/>
      <c r="E1035" s="57"/>
      <c r="F1035" s="61"/>
      <c r="G1035" s="61"/>
      <c r="I1035" s="63" t="str">
        <f t="shared" si="15"/>
        <v>-</v>
      </c>
    </row>
    <row r="1036" spans="1:9" ht="17.25" customHeight="1">
      <c r="A1036" s="56">
        <v>1032</v>
      </c>
      <c r="B1036" s="57"/>
      <c r="C1036" s="57"/>
      <c r="D1036" s="57"/>
      <c r="E1036" s="57"/>
      <c r="F1036" s="61"/>
      <c r="G1036" s="62"/>
      <c r="I1036" s="63" t="str">
        <f t="shared" si="15"/>
        <v>-</v>
      </c>
    </row>
    <row r="1037" spans="1:9" ht="17.25" customHeight="1">
      <c r="A1037" s="56">
        <v>1033</v>
      </c>
      <c r="B1037" s="57"/>
      <c r="C1037" s="57"/>
      <c r="D1037" s="57"/>
      <c r="E1037" s="57"/>
      <c r="F1037" s="61"/>
      <c r="G1037" s="62"/>
      <c r="I1037" s="63" t="str">
        <f t="shared" si="15"/>
        <v>-</v>
      </c>
    </row>
    <row r="1038" spans="1:9" ht="17.25" customHeight="1">
      <c r="A1038" s="56">
        <v>1034</v>
      </c>
      <c r="B1038" s="57"/>
      <c r="C1038" s="57"/>
      <c r="D1038" s="57"/>
      <c r="E1038" s="57"/>
      <c r="F1038" s="61"/>
      <c r="G1038" s="61"/>
      <c r="I1038" s="63" t="str">
        <f t="shared" si="15"/>
        <v>-</v>
      </c>
    </row>
    <row r="1039" spans="1:9" ht="17.25" customHeight="1">
      <c r="A1039" s="56">
        <v>1035</v>
      </c>
      <c r="B1039" s="57"/>
      <c r="C1039" s="57"/>
      <c r="D1039" s="57"/>
      <c r="E1039" s="57"/>
      <c r="F1039" s="61"/>
      <c r="G1039" s="61"/>
      <c r="I1039" s="63" t="str">
        <f t="shared" si="15"/>
        <v>-</v>
      </c>
    </row>
    <row r="1040" spans="1:9" ht="17.25" customHeight="1">
      <c r="A1040" s="56">
        <v>1036</v>
      </c>
      <c r="B1040" s="57"/>
      <c r="C1040" s="57"/>
      <c r="D1040" s="57"/>
      <c r="E1040" s="57"/>
      <c r="F1040" s="61"/>
      <c r="G1040" s="61"/>
      <c r="I1040" s="63" t="str">
        <f t="shared" si="15"/>
        <v>-</v>
      </c>
    </row>
    <row r="1041" spans="1:9" ht="17.25" customHeight="1">
      <c r="A1041" s="56">
        <v>1037</v>
      </c>
      <c r="B1041" s="57"/>
      <c r="C1041" s="57"/>
      <c r="D1041" s="57"/>
      <c r="E1041" s="57"/>
      <c r="F1041" s="61"/>
      <c r="G1041" s="61"/>
      <c r="I1041" s="63" t="str">
        <f t="shared" si="15"/>
        <v>-</v>
      </c>
    </row>
    <row r="1042" spans="1:9" ht="17.25" customHeight="1">
      <c r="A1042" s="56">
        <v>1038</v>
      </c>
      <c r="B1042" s="57"/>
      <c r="C1042" s="57"/>
      <c r="D1042" s="57"/>
      <c r="E1042" s="57"/>
      <c r="F1042" s="61"/>
      <c r="G1042" s="62"/>
      <c r="I1042" s="63" t="str">
        <f t="shared" si="15"/>
        <v>-</v>
      </c>
    </row>
    <row r="1043" spans="1:9" ht="17.25" customHeight="1">
      <c r="A1043" s="56">
        <v>1039</v>
      </c>
      <c r="B1043" s="57"/>
      <c r="C1043" s="57"/>
      <c r="D1043" s="58"/>
      <c r="E1043" s="57"/>
      <c r="F1043" s="61"/>
      <c r="G1043" s="62"/>
      <c r="I1043" s="63" t="str">
        <f t="shared" si="15"/>
        <v>-</v>
      </c>
    </row>
    <row r="1044" spans="1:9" ht="17.25" customHeight="1">
      <c r="A1044" s="56">
        <v>1040</v>
      </c>
      <c r="B1044" s="57"/>
      <c r="C1044" s="57"/>
      <c r="D1044" s="58"/>
      <c r="E1044" s="57"/>
      <c r="F1044" s="61"/>
      <c r="G1044" s="61"/>
      <c r="I1044" s="63" t="str">
        <f t="shared" si="15"/>
        <v>-</v>
      </c>
    </row>
    <row r="1045" spans="1:9" ht="17.25" customHeight="1">
      <c r="A1045" s="56">
        <v>1041</v>
      </c>
      <c r="B1045" s="57"/>
      <c r="C1045" s="57"/>
      <c r="D1045" s="58"/>
      <c r="E1045" s="57"/>
      <c r="F1045" s="61"/>
      <c r="G1045" s="61"/>
      <c r="I1045" s="63" t="str">
        <f t="shared" si="15"/>
        <v>-</v>
      </c>
    </row>
    <row r="1046" spans="1:9" ht="17.25" customHeight="1">
      <c r="A1046" s="56">
        <v>1042</v>
      </c>
      <c r="B1046" s="57"/>
      <c r="C1046" s="57"/>
      <c r="D1046" s="57"/>
      <c r="E1046" s="57"/>
      <c r="F1046" s="61"/>
      <c r="G1046" s="61"/>
      <c r="I1046" s="63" t="str">
        <f t="shared" si="15"/>
        <v>-</v>
      </c>
    </row>
    <row r="1047" spans="1:9" ht="17.25" customHeight="1">
      <c r="A1047" s="56">
        <v>1043</v>
      </c>
      <c r="B1047" s="57"/>
      <c r="C1047" s="57"/>
      <c r="D1047" s="57"/>
      <c r="E1047" s="57"/>
      <c r="F1047" s="61"/>
      <c r="G1047" s="61"/>
      <c r="I1047" s="63" t="str">
        <f t="shared" si="15"/>
        <v>-</v>
      </c>
    </row>
    <row r="1048" spans="1:9" ht="17.25" customHeight="1">
      <c r="A1048" s="56">
        <v>1044</v>
      </c>
      <c r="B1048" s="57"/>
      <c r="C1048" s="57"/>
      <c r="D1048" s="57"/>
      <c r="E1048" s="57"/>
      <c r="F1048" s="61"/>
      <c r="G1048" s="62"/>
      <c r="I1048" s="63" t="str">
        <f t="shared" si="15"/>
        <v>-</v>
      </c>
    </row>
    <row r="1049" spans="1:9" ht="17.25" customHeight="1">
      <c r="A1049" s="56">
        <v>1045</v>
      </c>
      <c r="B1049" s="57"/>
      <c r="C1049" s="57"/>
      <c r="D1049" s="57"/>
      <c r="E1049" s="57"/>
      <c r="F1049" s="61"/>
      <c r="G1049" s="62"/>
      <c r="I1049" s="63" t="str">
        <f t="shared" si="15"/>
        <v>-</v>
      </c>
    </row>
    <row r="1050" spans="1:9" ht="17.25" customHeight="1">
      <c r="A1050" s="56">
        <v>1046</v>
      </c>
      <c r="B1050" s="57"/>
      <c r="C1050" s="57"/>
      <c r="D1050" s="57"/>
      <c r="E1050" s="57"/>
      <c r="F1050" s="61"/>
      <c r="G1050" s="61"/>
      <c r="I1050" s="63" t="str">
        <f t="shared" si="15"/>
        <v>-</v>
      </c>
    </row>
    <row r="1051" spans="1:9" ht="17.25" customHeight="1">
      <c r="A1051" s="56">
        <v>1047</v>
      </c>
      <c r="B1051" s="57"/>
      <c r="C1051" s="57"/>
      <c r="D1051" s="57"/>
      <c r="E1051" s="57"/>
      <c r="F1051" s="61"/>
      <c r="G1051" s="61"/>
      <c r="I1051" s="63" t="str">
        <f t="shared" si="15"/>
        <v>-</v>
      </c>
    </row>
    <row r="1052" spans="1:9" ht="17.25" customHeight="1">
      <c r="A1052" s="56">
        <v>1048</v>
      </c>
      <c r="B1052" s="57"/>
      <c r="C1052" s="57"/>
      <c r="D1052" s="57"/>
      <c r="E1052" s="57"/>
      <c r="F1052" s="61"/>
      <c r="G1052" s="61"/>
      <c r="I1052" s="63" t="str">
        <f t="shared" si="15"/>
        <v>-</v>
      </c>
    </row>
    <row r="1053" spans="1:9" ht="17.25" customHeight="1">
      <c r="A1053" s="56">
        <v>1049</v>
      </c>
      <c r="B1053" s="57"/>
      <c r="C1053" s="57"/>
      <c r="D1053" s="57"/>
      <c r="E1053" s="57"/>
      <c r="F1053" s="61"/>
      <c r="G1053" s="61"/>
      <c r="I1053" s="63" t="str">
        <f t="shared" si="15"/>
        <v>-</v>
      </c>
    </row>
    <row r="1054" spans="1:9" ht="17.25" customHeight="1">
      <c r="A1054" s="56">
        <v>1050</v>
      </c>
      <c r="B1054" s="57"/>
      <c r="C1054" s="57"/>
      <c r="D1054" s="57"/>
      <c r="E1054" s="57"/>
      <c r="F1054" s="61"/>
      <c r="G1054" s="62"/>
      <c r="I1054" s="63" t="str">
        <f t="shared" si="15"/>
        <v>-</v>
      </c>
    </row>
    <row r="1055" spans="1:9" ht="17.25" customHeight="1">
      <c r="A1055" s="56">
        <v>1051</v>
      </c>
      <c r="B1055" s="57"/>
      <c r="C1055" s="57"/>
      <c r="D1055" s="57"/>
      <c r="E1055" s="57"/>
      <c r="F1055" s="61"/>
      <c r="G1055" s="62"/>
      <c r="I1055" s="63" t="str">
        <f t="shared" si="15"/>
        <v>-</v>
      </c>
    </row>
    <row r="1056" spans="1:9" ht="17.25" customHeight="1">
      <c r="A1056" s="56">
        <v>1052</v>
      </c>
      <c r="B1056" s="57"/>
      <c r="C1056" s="57"/>
      <c r="D1056" s="57"/>
      <c r="E1056" s="57"/>
      <c r="F1056" s="61"/>
      <c r="G1056" s="62"/>
      <c r="I1056" s="63" t="str">
        <f t="shared" si="15"/>
        <v>-</v>
      </c>
    </row>
    <row r="1057" spans="1:9" ht="17.25" customHeight="1">
      <c r="A1057" s="56">
        <v>1053</v>
      </c>
      <c r="B1057" s="57"/>
      <c r="C1057" s="57"/>
      <c r="D1057" s="57"/>
      <c r="E1057" s="57"/>
      <c r="F1057" s="61"/>
      <c r="G1057" s="61"/>
      <c r="I1057" s="63" t="str">
        <f t="shared" si="15"/>
        <v>-</v>
      </c>
    </row>
    <row r="1058" spans="1:9" ht="17.25" customHeight="1">
      <c r="A1058" s="56">
        <v>1054</v>
      </c>
      <c r="B1058" s="57"/>
      <c r="C1058" s="57"/>
      <c r="D1058" s="57"/>
      <c r="E1058" s="57"/>
      <c r="F1058" s="61"/>
      <c r="G1058" s="61"/>
      <c r="I1058" s="63" t="str">
        <f t="shared" si="15"/>
        <v>-</v>
      </c>
    </row>
    <row r="1059" spans="1:9" ht="17.25" customHeight="1">
      <c r="A1059" s="56">
        <v>1055</v>
      </c>
      <c r="B1059" s="57"/>
      <c r="C1059" s="57"/>
      <c r="D1059" s="57"/>
      <c r="E1059" s="57"/>
      <c r="F1059" s="61"/>
      <c r="G1059" s="61"/>
      <c r="I1059" s="63" t="str">
        <f t="shared" si="15"/>
        <v>-</v>
      </c>
    </row>
    <row r="1060" spans="1:9" ht="17.25" customHeight="1">
      <c r="A1060" s="56">
        <v>1056</v>
      </c>
      <c r="B1060" s="57"/>
      <c r="C1060" s="57"/>
      <c r="D1060" s="57"/>
      <c r="E1060" s="57"/>
      <c r="F1060" s="61"/>
      <c r="G1060" s="61"/>
      <c r="I1060" s="63" t="str">
        <f t="shared" si="15"/>
        <v>-</v>
      </c>
    </row>
    <row r="1061" spans="1:9" ht="17.25" customHeight="1">
      <c r="A1061" s="56">
        <v>1057</v>
      </c>
      <c r="B1061" s="57"/>
      <c r="C1061" s="57"/>
      <c r="D1061" s="57"/>
      <c r="E1061" s="57"/>
      <c r="F1061" s="61"/>
      <c r="G1061" s="61"/>
      <c r="I1061" s="63" t="str">
        <f t="shared" si="15"/>
        <v>-</v>
      </c>
    </row>
    <row r="1062" spans="1:9" ht="17.25" customHeight="1">
      <c r="A1062" s="56">
        <v>1058</v>
      </c>
      <c r="B1062" s="57"/>
      <c r="C1062" s="57"/>
      <c r="D1062" s="57"/>
      <c r="E1062" s="57"/>
      <c r="F1062" s="61"/>
      <c r="G1062" s="61"/>
      <c r="I1062" s="63" t="str">
        <f t="shared" si="15"/>
        <v>-</v>
      </c>
    </row>
    <row r="1063" spans="1:9" ht="17.25" customHeight="1">
      <c r="A1063" s="56">
        <v>1059</v>
      </c>
      <c r="B1063" s="57"/>
      <c r="C1063" s="57"/>
      <c r="D1063" s="57"/>
      <c r="E1063" s="57"/>
      <c r="F1063" s="61"/>
      <c r="G1063" s="61"/>
      <c r="I1063" s="63" t="str">
        <f t="shared" si="15"/>
        <v>-</v>
      </c>
    </row>
    <row r="1064" spans="1:9" ht="17.25" customHeight="1">
      <c r="A1064" s="56">
        <v>1060</v>
      </c>
      <c r="B1064" s="57"/>
      <c r="C1064" s="58"/>
      <c r="D1064" s="57"/>
      <c r="E1064" s="57"/>
      <c r="F1064" s="61"/>
      <c r="G1064" s="61"/>
      <c r="I1064" s="63" t="str">
        <f t="shared" si="15"/>
        <v>-</v>
      </c>
    </row>
    <row r="1065" spans="1:9" ht="17.25" customHeight="1">
      <c r="A1065" s="56">
        <v>1061</v>
      </c>
      <c r="B1065" s="57"/>
      <c r="C1065" s="58"/>
      <c r="D1065" s="57"/>
      <c r="E1065" s="57"/>
      <c r="F1065" s="61"/>
      <c r="G1065" s="61"/>
      <c r="I1065" s="63" t="str">
        <f t="shared" si="15"/>
        <v>-</v>
      </c>
    </row>
    <row r="1066" spans="1:9" ht="17.25" customHeight="1">
      <c r="A1066" s="56">
        <v>1062</v>
      </c>
      <c r="B1066" s="57"/>
      <c r="C1066" s="58"/>
      <c r="D1066" s="57"/>
      <c r="E1066" s="57"/>
      <c r="F1066" s="61"/>
      <c r="G1066" s="61"/>
      <c r="I1066" s="63" t="str">
        <f t="shared" si="15"/>
        <v>-</v>
      </c>
    </row>
    <row r="1067" spans="1:9" ht="17.25" customHeight="1">
      <c r="A1067" s="56">
        <v>1063</v>
      </c>
      <c r="B1067" s="57"/>
      <c r="C1067" s="57"/>
      <c r="D1067" s="57"/>
      <c r="E1067" s="57"/>
      <c r="F1067" s="61"/>
      <c r="G1067" s="62"/>
      <c r="I1067" s="63" t="str">
        <f t="shared" si="15"/>
        <v>-</v>
      </c>
    </row>
    <row r="1068" spans="1:9" ht="17.25" customHeight="1">
      <c r="A1068" s="56">
        <v>1064</v>
      </c>
      <c r="B1068" s="57"/>
      <c r="C1068" s="57"/>
      <c r="D1068" s="57"/>
      <c r="E1068" s="57"/>
      <c r="F1068" s="61"/>
      <c r="G1068" s="62"/>
      <c r="I1068" s="63" t="str">
        <f t="shared" si="15"/>
        <v>-</v>
      </c>
    </row>
    <row r="1069" spans="1:9" ht="17.25" customHeight="1">
      <c r="A1069" s="56">
        <v>1065</v>
      </c>
      <c r="B1069" s="57"/>
      <c r="C1069" s="57"/>
      <c r="D1069" s="57"/>
      <c r="E1069" s="57"/>
      <c r="F1069" s="61"/>
      <c r="G1069" s="61"/>
      <c r="H1069" s="57"/>
      <c r="I1069" s="63" t="str">
        <f t="shared" si="15"/>
        <v>-</v>
      </c>
    </row>
    <row r="1070" spans="1:9" ht="17.25" customHeight="1">
      <c r="A1070" s="56">
        <v>1066</v>
      </c>
      <c r="B1070" s="57"/>
      <c r="C1070" s="57"/>
      <c r="D1070" s="57"/>
      <c r="E1070" s="57"/>
      <c r="F1070" s="61"/>
      <c r="G1070" s="61"/>
      <c r="H1070" s="57"/>
      <c r="I1070" s="63" t="str">
        <f t="shared" si="15"/>
        <v>-</v>
      </c>
    </row>
    <row r="1071" spans="1:9" ht="17.25" customHeight="1">
      <c r="A1071" s="56">
        <v>1067</v>
      </c>
      <c r="B1071" s="57"/>
      <c r="C1071" s="57"/>
      <c r="D1071" s="57"/>
      <c r="E1071" s="57"/>
      <c r="F1071" s="62"/>
      <c r="G1071" s="61"/>
      <c r="H1071" s="57"/>
      <c r="I1071" s="63" t="str">
        <f t="shared" si="15"/>
        <v>-</v>
      </c>
    </row>
    <row r="1072" spans="1:9" ht="17.25" customHeight="1">
      <c r="A1072" s="56">
        <v>1068</v>
      </c>
      <c r="B1072" s="57"/>
      <c r="C1072" s="57"/>
      <c r="D1072" s="57"/>
      <c r="E1072" s="57"/>
      <c r="F1072" s="62"/>
      <c r="G1072" s="61"/>
      <c r="H1072" s="57"/>
      <c r="I1072" s="63" t="str">
        <f t="shared" si="15"/>
        <v>-</v>
      </c>
    </row>
    <row r="1073" spans="1:9" ht="17.25" customHeight="1">
      <c r="A1073" s="56">
        <v>1069</v>
      </c>
      <c r="B1073" s="57"/>
      <c r="C1073" s="57"/>
      <c r="D1073" s="57"/>
      <c r="E1073" s="57"/>
      <c r="F1073" s="62"/>
      <c r="G1073" s="62"/>
      <c r="H1073" s="57"/>
      <c r="I1073" s="63" t="str">
        <f t="shared" si="15"/>
        <v>-</v>
      </c>
    </row>
    <row r="1074" spans="1:9" ht="17.25" customHeight="1">
      <c r="A1074" s="56">
        <v>1070</v>
      </c>
      <c r="B1074" s="57"/>
      <c r="C1074" s="57"/>
      <c r="D1074" s="57"/>
      <c r="E1074" s="57"/>
      <c r="F1074" s="61"/>
      <c r="G1074" s="62"/>
      <c r="H1074" s="57"/>
      <c r="I1074" s="63" t="str">
        <f t="shared" si="15"/>
        <v>-</v>
      </c>
    </row>
    <row r="1075" spans="1:9" ht="17.25" customHeight="1">
      <c r="A1075" s="56">
        <v>1071</v>
      </c>
      <c r="B1075" s="57"/>
      <c r="C1075" s="57"/>
      <c r="D1075" s="57"/>
      <c r="E1075" s="58"/>
      <c r="F1075" s="61"/>
      <c r="G1075" s="62"/>
      <c r="H1075" s="57"/>
      <c r="I1075" s="63" t="str">
        <f t="shared" si="15"/>
        <v>-</v>
      </c>
    </row>
    <row r="1076" spans="1:9" ht="17.25" customHeight="1">
      <c r="A1076" s="56">
        <v>1072</v>
      </c>
      <c r="B1076" s="57"/>
      <c r="C1076" s="57"/>
      <c r="D1076" s="57"/>
      <c r="E1076" s="58"/>
      <c r="F1076" s="61"/>
      <c r="G1076" s="61"/>
      <c r="H1076" s="57"/>
      <c r="I1076" s="63" t="str">
        <f t="shared" si="15"/>
        <v>-</v>
      </c>
    </row>
    <row r="1077" spans="1:9" ht="17.25" customHeight="1">
      <c r="A1077" s="56">
        <v>1073</v>
      </c>
      <c r="B1077" s="57"/>
      <c r="C1077" s="57"/>
      <c r="D1077" s="57"/>
      <c r="E1077" s="58"/>
      <c r="F1077" s="61"/>
      <c r="G1077" s="61"/>
      <c r="H1077" s="57"/>
      <c r="I1077" s="63" t="str">
        <f t="shared" si="15"/>
        <v>-</v>
      </c>
    </row>
    <row r="1078" spans="1:9" ht="17.25" customHeight="1">
      <c r="A1078" s="56">
        <v>1074</v>
      </c>
      <c r="B1078" s="57"/>
      <c r="C1078" s="57"/>
      <c r="D1078" s="57"/>
      <c r="E1078" s="57"/>
      <c r="F1078" s="61"/>
      <c r="G1078" s="61"/>
      <c r="H1078" s="57"/>
      <c r="I1078" s="63" t="str">
        <f t="shared" si="15"/>
        <v>-</v>
      </c>
    </row>
    <row r="1079" spans="1:9" ht="17.25" customHeight="1">
      <c r="A1079" s="56">
        <v>1075</v>
      </c>
      <c r="B1079" s="57"/>
      <c r="C1079" s="57"/>
      <c r="D1079" s="57"/>
      <c r="E1079" s="57"/>
      <c r="F1079" s="61"/>
      <c r="G1079" s="61"/>
      <c r="H1079" s="57"/>
      <c r="I1079" s="63" t="str">
        <f t="shared" si="15"/>
        <v>-</v>
      </c>
    </row>
    <row r="1080" spans="1:9" ht="17.25" customHeight="1">
      <c r="A1080" s="56">
        <v>1076</v>
      </c>
      <c r="B1080" s="57"/>
      <c r="C1080" s="57"/>
      <c r="D1080" s="57"/>
      <c r="E1080" s="57"/>
      <c r="F1080" s="61"/>
      <c r="G1080" s="62"/>
      <c r="H1080" s="57"/>
      <c r="I1080" s="63" t="str">
        <f t="shared" si="15"/>
        <v>-</v>
      </c>
    </row>
    <row r="1081" spans="1:9" ht="17.25" customHeight="1">
      <c r="A1081" s="56">
        <v>1077</v>
      </c>
      <c r="B1081" s="57"/>
      <c r="C1081" s="57"/>
      <c r="D1081" s="57"/>
      <c r="E1081" s="57"/>
      <c r="F1081" s="61"/>
      <c r="G1081" s="62"/>
      <c r="H1081" s="57"/>
      <c r="I1081" s="63" t="str">
        <f t="shared" si="15"/>
        <v>-</v>
      </c>
    </row>
    <row r="1082" spans="1:9" ht="17.25" customHeight="1">
      <c r="A1082" s="56">
        <v>1078</v>
      </c>
      <c r="B1082" s="57"/>
      <c r="C1082" s="57"/>
      <c r="D1082" s="57"/>
      <c r="E1082" s="57"/>
      <c r="F1082" s="61"/>
      <c r="G1082" s="61"/>
      <c r="H1082" s="57"/>
      <c r="I1082" s="63" t="str">
        <f t="shared" si="15"/>
        <v>-</v>
      </c>
    </row>
    <row r="1083" spans="1:9" ht="17.25" customHeight="1">
      <c r="A1083" s="56">
        <v>1079</v>
      </c>
      <c r="B1083" s="57"/>
      <c r="C1083" s="57"/>
      <c r="D1083" s="57"/>
      <c r="E1083" s="57"/>
      <c r="F1083" s="61"/>
      <c r="G1083" s="62"/>
      <c r="H1083" s="57"/>
      <c r="I1083" s="63" t="str">
        <f t="shared" si="15"/>
        <v>-</v>
      </c>
    </row>
    <row r="1084" spans="1:9" ht="17.25" customHeight="1">
      <c r="A1084" s="56">
        <v>1080</v>
      </c>
      <c r="B1084" s="57"/>
      <c r="C1084" s="57"/>
      <c r="D1084" s="57"/>
      <c r="E1084" s="57"/>
      <c r="F1084" s="61"/>
      <c r="G1084" s="62"/>
      <c r="H1084" s="57"/>
      <c r="I1084" s="63" t="str">
        <f t="shared" si="15"/>
        <v>-</v>
      </c>
    </row>
    <row r="1085" spans="1:9" ht="17.25" customHeight="1">
      <c r="A1085" s="56">
        <v>1081</v>
      </c>
      <c r="B1085" s="57"/>
      <c r="C1085" s="57"/>
      <c r="D1085" s="57"/>
      <c r="E1085" s="57"/>
      <c r="F1085" s="61"/>
      <c r="G1085" s="61"/>
      <c r="H1085" s="57"/>
      <c r="I1085" s="63" t="str">
        <f t="shared" si="15"/>
        <v>-</v>
      </c>
    </row>
    <row r="1086" spans="1:9" ht="17.25" customHeight="1">
      <c r="A1086" s="56">
        <v>1082</v>
      </c>
      <c r="B1086" s="57"/>
      <c r="C1086" s="57"/>
      <c r="D1086" s="57"/>
      <c r="E1086" s="57"/>
      <c r="F1086" s="61"/>
      <c r="G1086" s="61"/>
      <c r="H1086" s="57"/>
      <c r="I1086" s="63" t="str">
        <f t="shared" si="15"/>
        <v>-</v>
      </c>
    </row>
    <row r="1087" spans="1:9" ht="17.25" customHeight="1">
      <c r="A1087" s="56">
        <v>1083</v>
      </c>
      <c r="B1087" s="57"/>
      <c r="C1087" s="57"/>
      <c r="D1087" s="57"/>
      <c r="E1087" s="57"/>
      <c r="F1087" s="61"/>
      <c r="G1087" s="61"/>
      <c r="H1087" s="57"/>
      <c r="I1087" s="63" t="str">
        <f t="shared" si="15"/>
        <v>-</v>
      </c>
    </row>
    <row r="1088" spans="1:9" ht="17.25" customHeight="1">
      <c r="A1088" s="56">
        <v>1084</v>
      </c>
      <c r="B1088" s="57"/>
      <c r="C1088" s="57"/>
      <c r="D1088" s="57"/>
      <c r="E1088" s="57"/>
      <c r="F1088" s="61"/>
      <c r="G1088" s="61"/>
      <c r="H1088" s="57"/>
      <c r="I1088" s="63" t="str">
        <f t="shared" si="15"/>
        <v>-</v>
      </c>
    </row>
    <row r="1089" spans="1:9" ht="17.25" customHeight="1">
      <c r="A1089" s="56">
        <v>1085</v>
      </c>
      <c r="B1089" s="57"/>
      <c r="C1089" s="57"/>
      <c r="D1089" s="57"/>
      <c r="E1089" s="57"/>
      <c r="F1089" s="61"/>
      <c r="G1089" s="62"/>
      <c r="H1089" s="57"/>
      <c r="I1089" s="63" t="str">
        <f t="shared" si="15"/>
        <v>-</v>
      </c>
    </row>
    <row r="1090" spans="1:9" ht="17.25" customHeight="1">
      <c r="A1090" s="56">
        <v>1086</v>
      </c>
      <c r="B1090" s="57"/>
      <c r="C1090" s="57"/>
      <c r="D1090" s="57"/>
      <c r="E1090" s="57"/>
      <c r="F1090" s="61"/>
      <c r="G1090" s="62"/>
      <c r="H1090" s="57"/>
      <c r="I1090" s="63" t="str">
        <f t="shared" si="15"/>
        <v>-</v>
      </c>
    </row>
    <row r="1091" spans="1:9" ht="17.25" customHeight="1">
      <c r="A1091" s="56">
        <v>1087</v>
      </c>
      <c r="B1091" s="57"/>
      <c r="C1091" s="57"/>
      <c r="D1091" s="57"/>
      <c r="E1091" s="57"/>
      <c r="F1091" s="61"/>
      <c r="G1091" s="61"/>
      <c r="H1091" s="57"/>
      <c r="I1091" s="63" t="str">
        <f t="shared" si="15"/>
        <v>-</v>
      </c>
    </row>
    <row r="1092" spans="1:9" ht="17.25" customHeight="1">
      <c r="A1092" s="56">
        <v>1088</v>
      </c>
      <c r="B1092" s="57"/>
      <c r="C1092" s="57"/>
      <c r="D1092" s="57"/>
      <c r="E1092" s="57"/>
      <c r="F1092" s="61"/>
      <c r="G1092" s="61"/>
      <c r="H1092" s="57"/>
      <c r="I1092" s="63" t="str">
        <f t="shared" si="15"/>
        <v>-</v>
      </c>
    </row>
    <row r="1093" spans="1:9" ht="17.25" customHeight="1">
      <c r="A1093" s="56">
        <v>1089</v>
      </c>
      <c r="B1093" s="57"/>
      <c r="C1093" s="57"/>
      <c r="D1093" s="57"/>
      <c r="E1093" s="57"/>
      <c r="F1093" s="61"/>
      <c r="G1093" s="62"/>
      <c r="H1093" s="57"/>
      <c r="I1093" s="63" t="str">
        <f aca="true" t="shared" si="16" ref="I1093:I1156">CONCATENATE(F1093,"-",G1093)</f>
        <v>-</v>
      </c>
    </row>
    <row r="1094" spans="1:9" ht="17.25" customHeight="1">
      <c r="A1094" s="56">
        <v>1090</v>
      </c>
      <c r="B1094" s="57"/>
      <c r="C1094" s="57"/>
      <c r="D1094" s="57"/>
      <c r="E1094" s="57"/>
      <c r="F1094" s="61"/>
      <c r="G1094" s="62"/>
      <c r="H1094" s="57"/>
      <c r="I1094" s="63" t="str">
        <f t="shared" si="16"/>
        <v>-</v>
      </c>
    </row>
    <row r="1095" spans="1:9" ht="17.25" customHeight="1">
      <c r="A1095" s="56">
        <v>1091</v>
      </c>
      <c r="B1095" s="57"/>
      <c r="C1095" s="57"/>
      <c r="D1095" s="57"/>
      <c r="E1095" s="57"/>
      <c r="F1095" s="61"/>
      <c r="G1095" s="62"/>
      <c r="H1095" s="57"/>
      <c r="I1095" s="63" t="str">
        <f t="shared" si="16"/>
        <v>-</v>
      </c>
    </row>
    <row r="1096" spans="1:9" ht="17.25" customHeight="1">
      <c r="A1096" s="56">
        <v>1092</v>
      </c>
      <c r="B1096" s="57"/>
      <c r="C1096" s="57"/>
      <c r="D1096" s="57"/>
      <c r="E1096" s="57"/>
      <c r="F1096" s="61"/>
      <c r="G1096" s="61"/>
      <c r="H1096" s="57"/>
      <c r="I1096" s="63" t="str">
        <f t="shared" si="16"/>
        <v>-</v>
      </c>
    </row>
    <row r="1097" spans="1:9" ht="17.25" customHeight="1">
      <c r="A1097" s="56">
        <v>1093</v>
      </c>
      <c r="B1097" s="57"/>
      <c r="C1097" s="57"/>
      <c r="D1097" s="57"/>
      <c r="E1097" s="57"/>
      <c r="F1097" s="61"/>
      <c r="G1097" s="61"/>
      <c r="H1097" s="57"/>
      <c r="I1097" s="63" t="str">
        <f t="shared" si="16"/>
        <v>-</v>
      </c>
    </row>
    <row r="1098" spans="1:9" ht="17.25" customHeight="1">
      <c r="A1098" s="56">
        <v>1094</v>
      </c>
      <c r="B1098" s="57"/>
      <c r="C1098" s="57"/>
      <c r="D1098" s="57"/>
      <c r="E1098" s="57"/>
      <c r="F1098" s="61"/>
      <c r="G1098" s="61"/>
      <c r="H1098" s="57"/>
      <c r="I1098" s="63" t="str">
        <f t="shared" si="16"/>
        <v>-</v>
      </c>
    </row>
    <row r="1099" spans="1:9" ht="17.25" customHeight="1">
      <c r="A1099" s="56">
        <v>1095</v>
      </c>
      <c r="B1099" s="57"/>
      <c r="C1099" s="57"/>
      <c r="D1099" s="57"/>
      <c r="E1099" s="57"/>
      <c r="F1099" s="61"/>
      <c r="G1099" s="61"/>
      <c r="H1099" s="57"/>
      <c r="I1099" s="63" t="str">
        <f t="shared" si="16"/>
        <v>-</v>
      </c>
    </row>
    <row r="1100" spans="1:9" ht="17.25" customHeight="1">
      <c r="A1100" s="56">
        <v>1096</v>
      </c>
      <c r="B1100" s="57"/>
      <c r="C1100" s="57"/>
      <c r="D1100" s="57"/>
      <c r="E1100" s="57"/>
      <c r="F1100" s="61"/>
      <c r="G1100" s="62"/>
      <c r="H1100" s="57"/>
      <c r="I1100" s="63" t="str">
        <f t="shared" si="16"/>
        <v>-</v>
      </c>
    </row>
    <row r="1101" spans="1:9" ht="17.25" customHeight="1">
      <c r="A1101" s="56">
        <v>1097</v>
      </c>
      <c r="B1101" s="57"/>
      <c r="C1101" s="57"/>
      <c r="D1101" s="57"/>
      <c r="E1101" s="57"/>
      <c r="F1101" s="61"/>
      <c r="G1101" s="62"/>
      <c r="H1101" s="57"/>
      <c r="I1101" s="63" t="str">
        <f t="shared" si="16"/>
        <v>-</v>
      </c>
    </row>
    <row r="1102" spans="1:9" ht="17.25" customHeight="1">
      <c r="A1102" s="56">
        <v>1098</v>
      </c>
      <c r="B1102" s="57"/>
      <c r="C1102" s="57"/>
      <c r="D1102" s="58"/>
      <c r="E1102" s="57"/>
      <c r="F1102" s="61"/>
      <c r="G1102" s="61"/>
      <c r="H1102" s="57"/>
      <c r="I1102" s="63" t="str">
        <f t="shared" si="16"/>
        <v>-</v>
      </c>
    </row>
    <row r="1103" spans="1:9" ht="17.25" customHeight="1">
      <c r="A1103" s="56">
        <v>1099</v>
      </c>
      <c r="B1103" s="57"/>
      <c r="C1103" s="57"/>
      <c r="D1103" s="58"/>
      <c r="E1103" s="57"/>
      <c r="F1103" s="61"/>
      <c r="G1103" s="61"/>
      <c r="H1103" s="57"/>
      <c r="I1103" s="63" t="str">
        <f t="shared" si="16"/>
        <v>-</v>
      </c>
    </row>
    <row r="1104" spans="1:9" ht="17.25" customHeight="1">
      <c r="A1104" s="56">
        <v>1100</v>
      </c>
      <c r="B1104" s="57"/>
      <c r="C1104" s="57"/>
      <c r="D1104" s="58"/>
      <c r="E1104" s="57"/>
      <c r="F1104" s="61"/>
      <c r="G1104" s="61"/>
      <c r="H1104" s="57"/>
      <c r="I1104" s="63" t="str">
        <f t="shared" si="16"/>
        <v>-</v>
      </c>
    </row>
    <row r="1105" spans="1:9" ht="17.25" customHeight="1">
      <c r="A1105" s="56">
        <v>1101</v>
      </c>
      <c r="B1105" s="57"/>
      <c r="C1105" s="57"/>
      <c r="D1105" s="57"/>
      <c r="E1105" s="57"/>
      <c r="F1105" s="61"/>
      <c r="G1105" s="61"/>
      <c r="H1105" s="57"/>
      <c r="I1105" s="63" t="str">
        <f t="shared" si="16"/>
        <v>-</v>
      </c>
    </row>
    <row r="1106" spans="1:9" ht="17.25" customHeight="1">
      <c r="A1106" s="56">
        <v>1102</v>
      </c>
      <c r="B1106" s="57"/>
      <c r="C1106" s="57"/>
      <c r="D1106" s="57"/>
      <c r="E1106" s="57"/>
      <c r="F1106" s="61"/>
      <c r="G1106" s="62"/>
      <c r="H1106" s="57"/>
      <c r="I1106" s="63" t="str">
        <f t="shared" si="16"/>
        <v>-</v>
      </c>
    </row>
    <row r="1107" spans="1:9" ht="17.25" customHeight="1">
      <c r="A1107" s="56">
        <v>1103</v>
      </c>
      <c r="B1107" s="57"/>
      <c r="C1107" s="57"/>
      <c r="D1107" s="57"/>
      <c r="E1107" s="57"/>
      <c r="F1107" s="61"/>
      <c r="G1107" s="62"/>
      <c r="H1107" s="57"/>
      <c r="I1107" s="63" t="str">
        <f t="shared" si="16"/>
        <v>-</v>
      </c>
    </row>
    <row r="1108" spans="1:9" ht="17.25" customHeight="1">
      <c r="A1108" s="56">
        <v>1104</v>
      </c>
      <c r="B1108" s="57"/>
      <c r="C1108" s="57"/>
      <c r="D1108" s="57"/>
      <c r="E1108" s="57"/>
      <c r="F1108" s="61"/>
      <c r="G1108" s="61"/>
      <c r="H1108" s="57"/>
      <c r="I1108" s="63" t="str">
        <f t="shared" si="16"/>
        <v>-</v>
      </c>
    </row>
    <row r="1109" spans="1:9" ht="17.25" customHeight="1">
      <c r="A1109" s="56">
        <v>1105</v>
      </c>
      <c r="B1109" s="57"/>
      <c r="C1109" s="57"/>
      <c r="D1109" s="57"/>
      <c r="E1109" s="57"/>
      <c r="F1109" s="61"/>
      <c r="G1109" s="61"/>
      <c r="H1109" s="57"/>
      <c r="I1109" s="63" t="str">
        <f t="shared" si="16"/>
        <v>-</v>
      </c>
    </row>
    <row r="1110" spans="1:9" ht="17.25" customHeight="1">
      <c r="A1110" s="56">
        <v>1106</v>
      </c>
      <c r="B1110" s="57"/>
      <c r="C1110" s="57"/>
      <c r="D1110" s="57"/>
      <c r="E1110" s="57"/>
      <c r="F1110" s="61"/>
      <c r="G1110" s="61"/>
      <c r="H1110" s="57"/>
      <c r="I1110" s="63" t="str">
        <f t="shared" si="16"/>
        <v>-</v>
      </c>
    </row>
    <row r="1111" spans="1:9" ht="17.25" customHeight="1">
      <c r="A1111" s="56">
        <v>1107</v>
      </c>
      <c r="B1111" s="57"/>
      <c r="C1111" s="57"/>
      <c r="D1111" s="57"/>
      <c r="E1111" s="57"/>
      <c r="F1111" s="61"/>
      <c r="G1111" s="61"/>
      <c r="H1111" s="57"/>
      <c r="I1111" s="63" t="str">
        <f t="shared" si="16"/>
        <v>-</v>
      </c>
    </row>
    <row r="1112" spans="1:9" ht="17.25" customHeight="1">
      <c r="A1112" s="56">
        <v>1108</v>
      </c>
      <c r="B1112" s="57"/>
      <c r="C1112" s="57"/>
      <c r="D1112" s="57"/>
      <c r="E1112" s="57"/>
      <c r="F1112" s="61"/>
      <c r="G1112" s="62"/>
      <c r="H1112" s="57"/>
      <c r="I1112" s="63" t="str">
        <f t="shared" si="16"/>
        <v>-</v>
      </c>
    </row>
    <row r="1113" spans="1:9" ht="17.25" customHeight="1">
      <c r="A1113" s="56">
        <v>1109</v>
      </c>
      <c r="B1113" s="57"/>
      <c r="C1113" s="57"/>
      <c r="D1113" s="57"/>
      <c r="E1113" s="57"/>
      <c r="F1113" s="61"/>
      <c r="G1113" s="62"/>
      <c r="H1113" s="57"/>
      <c r="I1113" s="63" t="str">
        <f t="shared" si="16"/>
        <v>-</v>
      </c>
    </row>
    <row r="1114" spans="1:9" ht="17.25" customHeight="1">
      <c r="A1114" s="56">
        <v>1110</v>
      </c>
      <c r="B1114" s="57"/>
      <c r="C1114" s="57"/>
      <c r="D1114" s="57"/>
      <c r="E1114" s="57"/>
      <c r="F1114" s="61"/>
      <c r="G1114" s="61"/>
      <c r="H1114" s="57"/>
      <c r="I1114" s="63" t="str">
        <f t="shared" si="16"/>
        <v>-</v>
      </c>
    </row>
    <row r="1115" spans="1:9" ht="17.25" customHeight="1">
      <c r="A1115" s="56">
        <v>1111</v>
      </c>
      <c r="B1115" s="57"/>
      <c r="C1115" s="57"/>
      <c r="D1115" s="57"/>
      <c r="E1115" s="57"/>
      <c r="F1115" s="61"/>
      <c r="G1115" s="61"/>
      <c r="H1115" s="57"/>
      <c r="I1115" s="63" t="str">
        <f t="shared" si="16"/>
        <v>-</v>
      </c>
    </row>
    <row r="1116" spans="1:9" ht="17.25" customHeight="1">
      <c r="A1116" s="56">
        <v>1112</v>
      </c>
      <c r="B1116" s="57"/>
      <c r="C1116" s="57"/>
      <c r="D1116" s="57"/>
      <c r="E1116" s="57"/>
      <c r="F1116" s="61"/>
      <c r="G1116" s="61"/>
      <c r="H1116" s="57"/>
      <c r="I1116" s="63" t="str">
        <f t="shared" si="16"/>
        <v>-</v>
      </c>
    </row>
    <row r="1117" spans="1:9" ht="17.25" customHeight="1">
      <c r="A1117" s="56">
        <v>1113</v>
      </c>
      <c r="B1117" s="57"/>
      <c r="C1117" s="57"/>
      <c r="D1117" s="57"/>
      <c r="E1117" s="57"/>
      <c r="F1117" s="61"/>
      <c r="G1117" s="61"/>
      <c r="H1117" s="57"/>
      <c r="I1117" s="63" t="str">
        <f t="shared" si="16"/>
        <v>-</v>
      </c>
    </row>
    <row r="1118" spans="1:9" ht="17.25" customHeight="1">
      <c r="A1118" s="56">
        <v>1114</v>
      </c>
      <c r="B1118" s="57"/>
      <c r="C1118" s="57"/>
      <c r="D1118" s="57"/>
      <c r="E1118" s="57"/>
      <c r="F1118" s="61"/>
      <c r="G1118" s="62"/>
      <c r="H1118" s="57"/>
      <c r="I1118" s="63" t="str">
        <f t="shared" si="16"/>
        <v>-</v>
      </c>
    </row>
    <row r="1119" spans="1:9" ht="17.25" customHeight="1">
      <c r="A1119" s="56">
        <v>1115</v>
      </c>
      <c r="B1119" s="57"/>
      <c r="C1119" s="57"/>
      <c r="D1119" s="57"/>
      <c r="E1119" s="57"/>
      <c r="F1119" s="61"/>
      <c r="G1119" s="62"/>
      <c r="H1119" s="57"/>
      <c r="I1119" s="63" t="str">
        <f t="shared" si="16"/>
        <v>-</v>
      </c>
    </row>
    <row r="1120" spans="1:9" ht="17.25" customHeight="1">
      <c r="A1120" s="56">
        <v>1116</v>
      </c>
      <c r="B1120" s="57"/>
      <c r="C1120" s="57"/>
      <c r="D1120" s="57"/>
      <c r="E1120" s="57"/>
      <c r="F1120" s="61"/>
      <c r="G1120" s="62"/>
      <c r="H1120" s="57"/>
      <c r="I1120" s="63" t="str">
        <f t="shared" si="16"/>
        <v>-</v>
      </c>
    </row>
    <row r="1121" spans="1:9" ht="17.25" customHeight="1">
      <c r="A1121" s="56">
        <v>1117</v>
      </c>
      <c r="B1121" s="57"/>
      <c r="C1121" s="57"/>
      <c r="D1121" s="57"/>
      <c r="E1121" s="57"/>
      <c r="F1121" s="61"/>
      <c r="G1121" s="61"/>
      <c r="H1121" s="57"/>
      <c r="I1121" s="63" t="str">
        <f t="shared" si="16"/>
        <v>-</v>
      </c>
    </row>
    <row r="1122" spans="1:9" ht="17.25" customHeight="1">
      <c r="A1122" s="56">
        <v>1118</v>
      </c>
      <c r="B1122" s="57"/>
      <c r="C1122" s="57"/>
      <c r="D1122" s="57"/>
      <c r="E1122" s="57"/>
      <c r="F1122" s="61"/>
      <c r="G1122" s="61"/>
      <c r="H1122" s="57"/>
      <c r="I1122" s="63" t="str">
        <f t="shared" si="16"/>
        <v>-</v>
      </c>
    </row>
    <row r="1123" spans="1:9" ht="17.25" customHeight="1">
      <c r="A1123" s="56">
        <v>1119</v>
      </c>
      <c r="B1123" s="57"/>
      <c r="C1123" s="58"/>
      <c r="D1123" s="57"/>
      <c r="E1123" s="57"/>
      <c r="F1123" s="61"/>
      <c r="G1123" s="61"/>
      <c r="H1123" s="57"/>
      <c r="I1123" s="63" t="str">
        <f t="shared" si="16"/>
        <v>-</v>
      </c>
    </row>
    <row r="1124" spans="1:9" ht="17.25" customHeight="1">
      <c r="A1124" s="56">
        <v>1120</v>
      </c>
      <c r="B1124" s="57"/>
      <c r="C1124" s="58"/>
      <c r="D1124" s="57"/>
      <c r="E1124" s="57"/>
      <c r="F1124" s="61"/>
      <c r="G1124" s="61"/>
      <c r="H1124" s="57"/>
      <c r="I1124" s="63" t="str">
        <f t="shared" si="16"/>
        <v>-</v>
      </c>
    </row>
    <row r="1125" spans="1:9" ht="17.25" customHeight="1">
      <c r="A1125" s="56">
        <v>1121</v>
      </c>
      <c r="B1125" s="57"/>
      <c r="C1125" s="58"/>
      <c r="D1125" s="57"/>
      <c r="E1125" s="57"/>
      <c r="F1125" s="61"/>
      <c r="G1125" s="61"/>
      <c r="H1125" s="57"/>
      <c r="I1125" s="63" t="str">
        <f t="shared" si="16"/>
        <v>-</v>
      </c>
    </row>
    <row r="1126" spans="1:9" ht="17.25" customHeight="1">
      <c r="A1126" s="56">
        <v>1122</v>
      </c>
      <c r="B1126" s="57"/>
      <c r="C1126" s="57"/>
      <c r="D1126" s="57"/>
      <c r="E1126" s="57"/>
      <c r="F1126" s="61"/>
      <c r="G1126" s="61"/>
      <c r="H1126" s="57"/>
      <c r="I1126" s="63" t="str">
        <f t="shared" si="16"/>
        <v>-</v>
      </c>
    </row>
    <row r="1127" spans="1:9" ht="17.25" customHeight="1">
      <c r="A1127" s="56">
        <v>1123</v>
      </c>
      <c r="B1127" s="57"/>
      <c r="C1127" s="57"/>
      <c r="D1127" s="57"/>
      <c r="E1127" s="57"/>
      <c r="F1127" s="61"/>
      <c r="G1127" s="61"/>
      <c r="H1127" s="57"/>
      <c r="I1127" s="63" t="str">
        <f t="shared" si="16"/>
        <v>-</v>
      </c>
    </row>
    <row r="1128" spans="1:9" ht="17.25" customHeight="1">
      <c r="A1128" s="56">
        <v>1124</v>
      </c>
      <c r="B1128" s="57"/>
      <c r="C1128" s="57"/>
      <c r="D1128" s="57"/>
      <c r="E1128" s="57"/>
      <c r="F1128" s="62"/>
      <c r="G1128" s="61"/>
      <c r="H1128" s="57"/>
      <c r="I1128" s="63" t="str">
        <f t="shared" si="16"/>
        <v>-</v>
      </c>
    </row>
    <row r="1129" spans="1:9" ht="17.25" customHeight="1">
      <c r="A1129" s="56">
        <v>1125</v>
      </c>
      <c r="B1129" s="57"/>
      <c r="C1129" s="57"/>
      <c r="D1129" s="57"/>
      <c r="E1129" s="57"/>
      <c r="F1129" s="62"/>
      <c r="G1129" s="61"/>
      <c r="H1129" s="57"/>
      <c r="I1129" s="63" t="str">
        <f t="shared" si="16"/>
        <v>-</v>
      </c>
    </row>
    <row r="1130" spans="1:9" ht="17.25" customHeight="1">
      <c r="A1130" s="56">
        <v>1126</v>
      </c>
      <c r="B1130" s="57"/>
      <c r="C1130" s="57"/>
      <c r="D1130" s="57"/>
      <c r="E1130" s="57"/>
      <c r="F1130" s="62"/>
      <c r="G1130" s="61"/>
      <c r="H1130" s="57"/>
      <c r="I1130" s="63" t="str">
        <f t="shared" si="16"/>
        <v>-</v>
      </c>
    </row>
    <row r="1131" spans="1:9" ht="17.25" customHeight="1">
      <c r="A1131" s="56">
        <v>1127</v>
      </c>
      <c r="B1131" s="57"/>
      <c r="C1131" s="57"/>
      <c r="D1131" s="57"/>
      <c r="E1131" s="57"/>
      <c r="F1131" s="61"/>
      <c r="G1131" s="62"/>
      <c r="H1131" s="57"/>
      <c r="I1131" s="63" t="str">
        <f t="shared" si="16"/>
        <v>-</v>
      </c>
    </row>
    <row r="1132" spans="1:9" ht="17.25" customHeight="1">
      <c r="A1132" s="56">
        <v>1128</v>
      </c>
      <c r="B1132" s="57"/>
      <c r="C1132" s="57"/>
      <c r="D1132" s="57"/>
      <c r="E1132" s="57"/>
      <c r="F1132" s="61"/>
      <c r="G1132" s="62"/>
      <c r="H1132" s="57"/>
      <c r="I1132" s="63" t="str">
        <f t="shared" si="16"/>
        <v>-</v>
      </c>
    </row>
    <row r="1133" spans="1:9" ht="17.25" customHeight="1">
      <c r="A1133" s="56">
        <v>1129</v>
      </c>
      <c r="B1133" s="57"/>
      <c r="C1133" s="57"/>
      <c r="D1133" s="57"/>
      <c r="E1133" s="57"/>
      <c r="F1133" s="61"/>
      <c r="G1133" s="61"/>
      <c r="H1133" s="57"/>
      <c r="I1133" s="63" t="str">
        <f t="shared" si="16"/>
        <v>-</v>
      </c>
    </row>
    <row r="1134" spans="1:9" ht="17.25" customHeight="1">
      <c r="A1134" s="56">
        <v>1130</v>
      </c>
      <c r="B1134" s="57"/>
      <c r="C1134" s="57"/>
      <c r="D1134" s="57"/>
      <c r="E1134" s="57"/>
      <c r="F1134" s="61"/>
      <c r="G1134" s="61"/>
      <c r="I1134" s="63" t="str">
        <f t="shared" si="16"/>
        <v>-</v>
      </c>
    </row>
    <row r="1135" spans="1:9" ht="17.25" customHeight="1">
      <c r="A1135" s="56">
        <v>1131</v>
      </c>
      <c r="B1135" s="57"/>
      <c r="C1135" s="57"/>
      <c r="D1135" s="57"/>
      <c r="E1135" s="57"/>
      <c r="F1135" s="61"/>
      <c r="G1135" s="61"/>
      <c r="I1135" s="63" t="str">
        <f t="shared" si="16"/>
        <v>-</v>
      </c>
    </row>
    <row r="1136" spans="1:9" ht="17.25" customHeight="1">
      <c r="A1136" s="56">
        <v>1132</v>
      </c>
      <c r="B1136" s="57"/>
      <c r="C1136" s="57"/>
      <c r="D1136" s="57"/>
      <c r="E1136" s="57"/>
      <c r="F1136" s="61"/>
      <c r="G1136" s="61"/>
      <c r="I1136" s="63" t="str">
        <f t="shared" si="16"/>
        <v>-</v>
      </c>
    </row>
    <row r="1137" spans="1:9" ht="17.25" customHeight="1">
      <c r="A1137" s="56">
        <v>1133</v>
      </c>
      <c r="B1137" s="57"/>
      <c r="C1137" s="57"/>
      <c r="D1137" s="57"/>
      <c r="E1137" s="57"/>
      <c r="F1137" s="61"/>
      <c r="G1137" s="62"/>
      <c r="I1137" s="63" t="str">
        <f t="shared" si="16"/>
        <v>-</v>
      </c>
    </row>
    <row r="1138" spans="1:9" ht="17.25" customHeight="1">
      <c r="A1138" s="56">
        <v>1134</v>
      </c>
      <c r="B1138" s="57"/>
      <c r="C1138" s="57"/>
      <c r="D1138" s="57"/>
      <c r="E1138" s="57"/>
      <c r="F1138" s="61"/>
      <c r="G1138" s="62"/>
      <c r="I1138" s="63" t="str">
        <f t="shared" si="16"/>
        <v>-</v>
      </c>
    </row>
    <row r="1139" spans="1:9" ht="17.25" customHeight="1">
      <c r="A1139" s="56">
        <v>1135</v>
      </c>
      <c r="B1139" s="57"/>
      <c r="C1139" s="57"/>
      <c r="D1139" s="57"/>
      <c r="E1139" s="57"/>
      <c r="F1139" s="61"/>
      <c r="G1139" s="62"/>
      <c r="I1139" s="63" t="str">
        <f t="shared" si="16"/>
        <v>-</v>
      </c>
    </row>
    <row r="1140" spans="1:9" ht="17.25" customHeight="1">
      <c r="A1140" s="56">
        <v>1136</v>
      </c>
      <c r="B1140" s="57"/>
      <c r="C1140" s="57"/>
      <c r="D1140" s="57"/>
      <c r="E1140" s="57"/>
      <c r="F1140" s="61"/>
      <c r="G1140" s="61"/>
      <c r="I1140" s="63" t="str">
        <f t="shared" si="16"/>
        <v>-</v>
      </c>
    </row>
    <row r="1141" spans="1:9" ht="17.25" customHeight="1">
      <c r="A1141" s="56">
        <v>1137</v>
      </c>
      <c r="B1141" s="57"/>
      <c r="C1141" s="57"/>
      <c r="D1141" s="57"/>
      <c r="E1141" s="57"/>
      <c r="F1141" s="61"/>
      <c r="G1141" s="61"/>
      <c r="I1141" s="63" t="str">
        <f t="shared" si="16"/>
        <v>-</v>
      </c>
    </row>
    <row r="1142" spans="1:9" ht="17.25" customHeight="1">
      <c r="A1142" s="56">
        <v>1138</v>
      </c>
      <c r="B1142" s="57"/>
      <c r="C1142" s="57"/>
      <c r="D1142" s="57"/>
      <c r="E1142" s="57"/>
      <c r="F1142" s="61"/>
      <c r="G1142" s="61"/>
      <c r="I1142" s="63" t="str">
        <f t="shared" si="16"/>
        <v>-</v>
      </c>
    </row>
    <row r="1143" spans="1:9" ht="17.25" customHeight="1">
      <c r="A1143" s="56">
        <v>1139</v>
      </c>
      <c r="B1143" s="57"/>
      <c r="C1143" s="57"/>
      <c r="D1143" s="57"/>
      <c r="E1143" s="57"/>
      <c r="F1143" s="61"/>
      <c r="G1143" s="61"/>
      <c r="I1143" s="63" t="str">
        <f t="shared" si="16"/>
        <v>-</v>
      </c>
    </row>
    <row r="1144" spans="1:9" ht="17.25" customHeight="1">
      <c r="A1144" s="56">
        <v>1140</v>
      </c>
      <c r="B1144" s="57"/>
      <c r="C1144" s="57"/>
      <c r="D1144" s="57"/>
      <c r="E1144" s="57"/>
      <c r="F1144" s="61"/>
      <c r="G1144" s="62"/>
      <c r="I1144" s="63" t="str">
        <f t="shared" si="16"/>
        <v>-</v>
      </c>
    </row>
    <row r="1145" spans="1:9" ht="17.25" customHeight="1">
      <c r="A1145" s="56">
        <v>1141</v>
      </c>
      <c r="B1145" s="57"/>
      <c r="C1145" s="57"/>
      <c r="D1145" s="57"/>
      <c r="E1145" s="57"/>
      <c r="F1145" s="61"/>
      <c r="G1145" s="62"/>
      <c r="I1145" s="63" t="str">
        <f t="shared" si="16"/>
        <v>-</v>
      </c>
    </row>
    <row r="1146" spans="1:9" ht="17.25" customHeight="1">
      <c r="A1146" s="56">
        <v>1142</v>
      </c>
      <c r="B1146" s="57"/>
      <c r="C1146" s="57"/>
      <c r="D1146" s="57"/>
      <c r="E1146" s="58"/>
      <c r="F1146" s="61"/>
      <c r="G1146" s="61"/>
      <c r="I1146" s="63" t="str">
        <f t="shared" si="16"/>
        <v>-</v>
      </c>
    </row>
    <row r="1147" spans="1:9" ht="17.25" customHeight="1">
      <c r="A1147" s="56">
        <v>1143</v>
      </c>
      <c r="B1147" s="57"/>
      <c r="C1147" s="57"/>
      <c r="D1147" s="57"/>
      <c r="E1147" s="58"/>
      <c r="F1147" s="61"/>
      <c r="G1147" s="62"/>
      <c r="I1147" s="63" t="str">
        <f t="shared" si="16"/>
        <v>-</v>
      </c>
    </row>
    <row r="1148" spans="1:9" ht="17.25" customHeight="1">
      <c r="A1148" s="56">
        <v>1144</v>
      </c>
      <c r="B1148" s="57"/>
      <c r="C1148" s="57"/>
      <c r="D1148" s="57"/>
      <c r="E1148" s="58"/>
      <c r="F1148" s="61"/>
      <c r="G1148" s="62"/>
      <c r="I1148" s="63" t="str">
        <f t="shared" si="16"/>
        <v>-</v>
      </c>
    </row>
    <row r="1149" spans="1:9" ht="17.25" customHeight="1">
      <c r="A1149" s="56">
        <v>1145</v>
      </c>
      <c r="B1149" s="57"/>
      <c r="C1149" s="57"/>
      <c r="D1149" s="57"/>
      <c r="E1149" s="57"/>
      <c r="F1149" s="61"/>
      <c r="G1149" s="61"/>
      <c r="I1149" s="63" t="str">
        <f t="shared" si="16"/>
        <v>-</v>
      </c>
    </row>
    <row r="1150" spans="1:9" ht="17.25" customHeight="1">
      <c r="A1150" s="56">
        <v>1146</v>
      </c>
      <c r="B1150" s="57"/>
      <c r="C1150" s="57"/>
      <c r="D1150" s="57"/>
      <c r="E1150" s="57"/>
      <c r="F1150" s="61"/>
      <c r="G1150" s="61"/>
      <c r="I1150" s="63" t="str">
        <f t="shared" si="16"/>
        <v>-</v>
      </c>
    </row>
    <row r="1151" spans="1:9" ht="17.25" customHeight="1">
      <c r="A1151" s="56">
        <v>1147</v>
      </c>
      <c r="B1151" s="57"/>
      <c r="C1151" s="57"/>
      <c r="D1151" s="57"/>
      <c r="E1151" s="57"/>
      <c r="F1151" s="61"/>
      <c r="G1151" s="61"/>
      <c r="I1151" s="63" t="str">
        <f t="shared" si="16"/>
        <v>-</v>
      </c>
    </row>
    <row r="1152" spans="1:9" ht="17.25" customHeight="1">
      <c r="A1152" s="56">
        <v>1148</v>
      </c>
      <c r="B1152" s="57"/>
      <c r="C1152" s="57"/>
      <c r="D1152" s="57"/>
      <c r="E1152" s="57"/>
      <c r="F1152" s="61"/>
      <c r="G1152" s="61"/>
      <c r="I1152" s="63" t="str">
        <f t="shared" si="16"/>
        <v>-</v>
      </c>
    </row>
    <row r="1153" spans="1:9" ht="17.25" customHeight="1">
      <c r="A1153" s="56">
        <v>1149</v>
      </c>
      <c r="B1153" s="57"/>
      <c r="C1153" s="57"/>
      <c r="D1153" s="57"/>
      <c r="E1153" s="57"/>
      <c r="F1153" s="61"/>
      <c r="G1153" s="62"/>
      <c r="I1153" s="63" t="str">
        <f t="shared" si="16"/>
        <v>-</v>
      </c>
    </row>
    <row r="1154" spans="1:9" ht="17.25" customHeight="1">
      <c r="A1154" s="56">
        <v>1150</v>
      </c>
      <c r="B1154" s="57"/>
      <c r="C1154" s="57"/>
      <c r="D1154" s="57"/>
      <c r="E1154" s="57"/>
      <c r="F1154" s="61"/>
      <c r="G1154" s="62"/>
      <c r="I1154" s="63" t="str">
        <f t="shared" si="16"/>
        <v>-</v>
      </c>
    </row>
    <row r="1155" spans="1:9" ht="17.25" customHeight="1">
      <c r="A1155" s="56">
        <v>1151</v>
      </c>
      <c r="B1155" s="57"/>
      <c r="C1155" s="57"/>
      <c r="D1155" s="57"/>
      <c r="E1155" s="57"/>
      <c r="F1155" s="61"/>
      <c r="G1155" s="61"/>
      <c r="I1155" s="63" t="str">
        <f t="shared" si="16"/>
        <v>-</v>
      </c>
    </row>
    <row r="1156" spans="1:9" ht="17.25" customHeight="1">
      <c r="A1156" s="56">
        <v>1152</v>
      </c>
      <c r="B1156" s="57"/>
      <c r="C1156" s="57"/>
      <c r="D1156" s="57"/>
      <c r="E1156" s="57"/>
      <c r="F1156" s="61"/>
      <c r="G1156" s="61"/>
      <c r="I1156" s="63" t="str">
        <f t="shared" si="16"/>
        <v>-</v>
      </c>
    </row>
    <row r="1157" spans="1:9" ht="17.25" customHeight="1">
      <c r="A1157" s="56">
        <v>1153</v>
      </c>
      <c r="B1157" s="57"/>
      <c r="C1157" s="57"/>
      <c r="D1157" s="57"/>
      <c r="E1157" s="57"/>
      <c r="F1157" s="61"/>
      <c r="G1157" s="62"/>
      <c r="I1157" s="63" t="str">
        <f aca="true" t="shared" si="17" ref="I1157:I1220">CONCATENATE(F1157,"-",G1157)</f>
        <v>-</v>
      </c>
    </row>
    <row r="1158" spans="1:9" ht="17.25" customHeight="1">
      <c r="A1158" s="56">
        <v>1154</v>
      </c>
      <c r="B1158" s="57"/>
      <c r="C1158" s="57"/>
      <c r="D1158" s="57"/>
      <c r="E1158" s="57"/>
      <c r="F1158" s="61"/>
      <c r="G1158" s="62"/>
      <c r="I1158" s="63" t="str">
        <f t="shared" si="17"/>
        <v>-</v>
      </c>
    </row>
    <row r="1159" spans="1:9" ht="17.25" customHeight="1">
      <c r="A1159" s="56">
        <v>1155</v>
      </c>
      <c r="B1159" s="57"/>
      <c r="C1159" s="57"/>
      <c r="D1159" s="57"/>
      <c r="E1159" s="57"/>
      <c r="F1159" s="61"/>
      <c r="G1159" s="62"/>
      <c r="I1159" s="63" t="str">
        <f t="shared" si="17"/>
        <v>-</v>
      </c>
    </row>
    <row r="1160" spans="1:9" ht="17.25" customHeight="1">
      <c r="A1160" s="56">
        <v>1156</v>
      </c>
      <c r="B1160" s="57"/>
      <c r="C1160" s="57"/>
      <c r="D1160" s="57"/>
      <c r="E1160" s="57"/>
      <c r="F1160" s="61"/>
      <c r="G1160" s="61"/>
      <c r="I1160" s="63" t="str">
        <f t="shared" si="17"/>
        <v>-</v>
      </c>
    </row>
    <row r="1161" spans="1:9" ht="17.25" customHeight="1">
      <c r="A1161" s="56">
        <v>1157</v>
      </c>
      <c r="B1161" s="57"/>
      <c r="C1161" s="57"/>
      <c r="D1161" s="58"/>
      <c r="E1161" s="57"/>
      <c r="F1161" s="61"/>
      <c r="G1161" s="61"/>
      <c r="I1161" s="63" t="str">
        <f t="shared" si="17"/>
        <v>-</v>
      </c>
    </row>
    <row r="1162" spans="1:9" ht="17.25" customHeight="1">
      <c r="A1162" s="56">
        <v>1158</v>
      </c>
      <c r="B1162" s="57"/>
      <c r="C1162" s="57"/>
      <c r="D1162" s="58"/>
      <c r="E1162" s="57"/>
      <c r="F1162" s="61"/>
      <c r="G1162" s="61"/>
      <c r="I1162" s="63" t="str">
        <f t="shared" si="17"/>
        <v>-</v>
      </c>
    </row>
    <row r="1163" spans="1:9" ht="17.25" customHeight="1">
      <c r="A1163" s="56">
        <v>1159</v>
      </c>
      <c r="B1163" s="57"/>
      <c r="C1163" s="57"/>
      <c r="D1163" s="58"/>
      <c r="E1163" s="57"/>
      <c r="F1163" s="61"/>
      <c r="G1163" s="61"/>
      <c r="I1163" s="63" t="str">
        <f t="shared" si="17"/>
        <v>-</v>
      </c>
    </row>
    <row r="1164" spans="1:9" ht="17.25" customHeight="1">
      <c r="A1164" s="56">
        <v>1160</v>
      </c>
      <c r="B1164" s="57"/>
      <c r="C1164" s="57"/>
      <c r="D1164" s="57"/>
      <c r="E1164" s="57"/>
      <c r="F1164" s="61"/>
      <c r="G1164" s="62"/>
      <c r="I1164" s="63" t="str">
        <f t="shared" si="17"/>
        <v>-</v>
      </c>
    </row>
    <row r="1165" spans="1:9" ht="17.25" customHeight="1">
      <c r="A1165" s="56">
        <v>1161</v>
      </c>
      <c r="B1165" s="57"/>
      <c r="C1165" s="57"/>
      <c r="D1165" s="57"/>
      <c r="E1165" s="57"/>
      <c r="F1165" s="61"/>
      <c r="G1165" s="62"/>
      <c r="I1165" s="63" t="str">
        <f t="shared" si="17"/>
        <v>-</v>
      </c>
    </row>
    <row r="1166" spans="1:9" ht="17.25" customHeight="1">
      <c r="A1166" s="56">
        <v>1162</v>
      </c>
      <c r="B1166" s="57"/>
      <c r="C1166" s="57"/>
      <c r="D1166" s="57"/>
      <c r="E1166" s="57"/>
      <c r="F1166" s="61"/>
      <c r="G1166" s="61"/>
      <c r="I1166" s="63" t="str">
        <f t="shared" si="17"/>
        <v>-</v>
      </c>
    </row>
    <row r="1167" spans="1:9" ht="17.25" customHeight="1">
      <c r="A1167" s="56">
        <v>1163</v>
      </c>
      <c r="B1167" s="57"/>
      <c r="C1167" s="57"/>
      <c r="D1167" s="57"/>
      <c r="E1167" s="57"/>
      <c r="F1167" s="61"/>
      <c r="G1167" s="61"/>
      <c r="I1167" s="63" t="str">
        <f t="shared" si="17"/>
        <v>-</v>
      </c>
    </row>
    <row r="1168" spans="1:9" ht="17.25" customHeight="1">
      <c r="A1168" s="56">
        <v>1164</v>
      </c>
      <c r="B1168" s="57"/>
      <c r="C1168" s="57"/>
      <c r="D1168" s="57"/>
      <c r="E1168" s="57"/>
      <c r="F1168" s="61"/>
      <c r="G1168" s="61"/>
      <c r="I1168" s="63" t="str">
        <f t="shared" si="17"/>
        <v>-</v>
      </c>
    </row>
    <row r="1169" spans="1:9" ht="17.25" customHeight="1">
      <c r="A1169" s="56">
        <v>1165</v>
      </c>
      <c r="B1169" s="57"/>
      <c r="C1169" s="57"/>
      <c r="D1169" s="57"/>
      <c r="E1169" s="57"/>
      <c r="F1169" s="61"/>
      <c r="G1169" s="61"/>
      <c r="I1169" s="63" t="str">
        <f t="shared" si="17"/>
        <v>-</v>
      </c>
    </row>
    <row r="1170" spans="1:9" ht="17.25" customHeight="1">
      <c r="A1170" s="56">
        <v>1166</v>
      </c>
      <c r="B1170" s="57"/>
      <c r="C1170" s="57"/>
      <c r="D1170" s="57"/>
      <c r="E1170" s="57"/>
      <c r="F1170" s="61"/>
      <c r="G1170" s="62"/>
      <c r="I1170" s="63" t="str">
        <f t="shared" si="17"/>
        <v>-</v>
      </c>
    </row>
    <row r="1171" spans="1:9" ht="17.25" customHeight="1">
      <c r="A1171" s="56">
        <v>1167</v>
      </c>
      <c r="B1171" s="57"/>
      <c r="C1171" s="57"/>
      <c r="D1171" s="57"/>
      <c r="E1171" s="57"/>
      <c r="F1171" s="61"/>
      <c r="G1171" s="62"/>
      <c r="I1171" s="63" t="str">
        <f t="shared" si="17"/>
        <v>-</v>
      </c>
    </row>
    <row r="1172" spans="1:9" ht="17.25" customHeight="1">
      <c r="A1172" s="56">
        <v>1168</v>
      </c>
      <c r="B1172" s="57"/>
      <c r="C1172" s="57"/>
      <c r="D1172" s="57"/>
      <c r="E1172" s="57"/>
      <c r="F1172" s="61"/>
      <c r="G1172" s="61"/>
      <c r="I1172" s="63" t="str">
        <f t="shared" si="17"/>
        <v>-</v>
      </c>
    </row>
    <row r="1173" spans="1:9" ht="17.25" customHeight="1">
      <c r="A1173" s="56">
        <v>1169</v>
      </c>
      <c r="B1173" s="57"/>
      <c r="C1173" s="57"/>
      <c r="D1173" s="57"/>
      <c r="E1173" s="57"/>
      <c r="F1173" s="61"/>
      <c r="G1173" s="61"/>
      <c r="I1173" s="63" t="str">
        <f t="shared" si="17"/>
        <v>-</v>
      </c>
    </row>
    <row r="1174" spans="1:9" ht="17.25" customHeight="1">
      <c r="A1174" s="56">
        <v>1170</v>
      </c>
      <c r="B1174" s="57"/>
      <c r="C1174" s="57"/>
      <c r="D1174" s="57"/>
      <c r="E1174" s="57"/>
      <c r="F1174" s="61"/>
      <c r="G1174" s="61"/>
      <c r="I1174" s="63" t="str">
        <f t="shared" si="17"/>
        <v>-</v>
      </c>
    </row>
    <row r="1175" spans="1:9" ht="17.25" customHeight="1">
      <c r="A1175" s="56">
        <v>1171</v>
      </c>
      <c r="B1175" s="57"/>
      <c r="C1175" s="57"/>
      <c r="D1175" s="57"/>
      <c r="E1175" s="57"/>
      <c r="F1175" s="61"/>
      <c r="G1175" s="61"/>
      <c r="I1175" s="63" t="str">
        <f t="shared" si="17"/>
        <v>-</v>
      </c>
    </row>
    <row r="1176" spans="1:9" ht="17.25" customHeight="1">
      <c r="A1176" s="56">
        <v>1172</v>
      </c>
      <c r="B1176" s="57"/>
      <c r="C1176" s="57"/>
      <c r="D1176" s="57"/>
      <c r="E1176" s="57"/>
      <c r="F1176" s="61"/>
      <c r="G1176" s="62"/>
      <c r="I1176" s="63" t="str">
        <f t="shared" si="17"/>
        <v>-</v>
      </c>
    </row>
    <row r="1177" spans="1:9" ht="17.25" customHeight="1">
      <c r="A1177" s="56">
        <v>1173</v>
      </c>
      <c r="B1177" s="57"/>
      <c r="C1177" s="57"/>
      <c r="D1177" s="57"/>
      <c r="E1177" s="57"/>
      <c r="F1177" s="61"/>
      <c r="G1177" s="62"/>
      <c r="I1177" s="63" t="str">
        <f t="shared" si="17"/>
        <v>-</v>
      </c>
    </row>
    <row r="1178" spans="1:9" ht="17.25" customHeight="1">
      <c r="A1178" s="56">
        <v>1174</v>
      </c>
      <c r="B1178" s="57"/>
      <c r="C1178" s="57"/>
      <c r="D1178" s="57"/>
      <c r="E1178" s="57"/>
      <c r="F1178" s="61"/>
      <c r="G1178" s="61"/>
      <c r="I1178" s="63" t="str">
        <f t="shared" si="17"/>
        <v>-</v>
      </c>
    </row>
    <row r="1179" spans="1:9" ht="17.25" customHeight="1">
      <c r="A1179" s="56">
        <v>1175</v>
      </c>
      <c r="B1179" s="57"/>
      <c r="C1179" s="57"/>
      <c r="D1179" s="57"/>
      <c r="E1179" s="57"/>
      <c r="F1179" s="61"/>
      <c r="G1179" s="61"/>
      <c r="I1179" s="63" t="str">
        <f t="shared" si="17"/>
        <v>-</v>
      </c>
    </row>
    <row r="1180" spans="1:9" ht="17.25" customHeight="1">
      <c r="A1180" s="56">
        <v>1176</v>
      </c>
      <c r="B1180" s="57"/>
      <c r="C1180" s="57"/>
      <c r="D1180" s="57"/>
      <c r="E1180" s="57"/>
      <c r="F1180" s="61"/>
      <c r="G1180" s="61"/>
      <c r="I1180" s="63" t="str">
        <f t="shared" si="17"/>
        <v>-</v>
      </c>
    </row>
    <row r="1181" spans="1:9" ht="17.25" customHeight="1">
      <c r="A1181" s="56">
        <v>1177</v>
      </c>
      <c r="B1181" s="57"/>
      <c r="C1181" s="57"/>
      <c r="D1181" s="57"/>
      <c r="E1181" s="57"/>
      <c r="F1181" s="61"/>
      <c r="G1181" s="61"/>
      <c r="I1181" s="63" t="str">
        <f t="shared" si="17"/>
        <v>-</v>
      </c>
    </row>
    <row r="1182" spans="1:9" ht="17.25" customHeight="1">
      <c r="A1182" s="56">
        <v>1178</v>
      </c>
      <c r="B1182" s="57"/>
      <c r="C1182" s="58"/>
      <c r="D1182" s="57"/>
      <c r="E1182" s="57"/>
      <c r="F1182" s="61"/>
      <c r="G1182" s="62"/>
      <c r="I1182" s="63" t="str">
        <f t="shared" si="17"/>
        <v>-</v>
      </c>
    </row>
    <row r="1183" spans="1:9" ht="17.25" customHeight="1">
      <c r="A1183" s="56">
        <v>1179</v>
      </c>
      <c r="B1183" s="57"/>
      <c r="C1183" s="58"/>
      <c r="D1183" s="57"/>
      <c r="E1183" s="57"/>
      <c r="F1183" s="61"/>
      <c r="G1183" s="62"/>
      <c r="I1183" s="63" t="str">
        <f t="shared" si="17"/>
        <v>-</v>
      </c>
    </row>
    <row r="1184" spans="1:9" ht="17.25" customHeight="1">
      <c r="A1184" s="56">
        <v>1180</v>
      </c>
      <c r="B1184" s="57"/>
      <c r="C1184" s="58"/>
      <c r="D1184" s="57"/>
      <c r="E1184" s="57"/>
      <c r="F1184" s="61"/>
      <c r="G1184" s="62"/>
      <c r="I1184" s="63" t="str">
        <f t="shared" si="17"/>
        <v>-</v>
      </c>
    </row>
    <row r="1185" spans="1:9" ht="17.25" customHeight="1">
      <c r="A1185" s="56">
        <v>1181</v>
      </c>
      <c r="B1185" s="57"/>
      <c r="C1185" s="57"/>
      <c r="D1185" s="57"/>
      <c r="E1185" s="57"/>
      <c r="F1185" s="61"/>
      <c r="G1185" s="61"/>
      <c r="I1185" s="63" t="str">
        <f t="shared" si="17"/>
        <v>-</v>
      </c>
    </row>
    <row r="1186" spans="1:9" ht="17.25" customHeight="1">
      <c r="A1186" s="56">
        <v>1182</v>
      </c>
      <c r="B1186" s="57"/>
      <c r="C1186" s="57"/>
      <c r="D1186" s="57"/>
      <c r="E1186" s="57"/>
      <c r="F1186" s="62"/>
      <c r="G1186" s="61"/>
      <c r="I1186" s="63" t="str">
        <f t="shared" si="17"/>
        <v>-</v>
      </c>
    </row>
    <row r="1187" spans="1:9" ht="17.25" customHeight="1">
      <c r="A1187" s="56">
        <v>1183</v>
      </c>
      <c r="B1187" s="57"/>
      <c r="C1187" s="57"/>
      <c r="D1187" s="57"/>
      <c r="E1187" s="57"/>
      <c r="F1187" s="62"/>
      <c r="G1187" s="61"/>
      <c r="I1187" s="63" t="str">
        <f t="shared" si="17"/>
        <v>-</v>
      </c>
    </row>
    <row r="1188" spans="1:9" ht="17.25" customHeight="1">
      <c r="A1188" s="56">
        <v>1184</v>
      </c>
      <c r="B1188" s="57"/>
      <c r="C1188" s="57"/>
      <c r="D1188" s="57"/>
      <c r="E1188" s="57"/>
      <c r="F1188" s="62"/>
      <c r="G1188" s="61"/>
      <c r="I1188" s="63" t="str">
        <f t="shared" si="17"/>
        <v>-</v>
      </c>
    </row>
    <row r="1189" spans="1:9" ht="17.25" customHeight="1">
      <c r="A1189" s="56">
        <v>1185</v>
      </c>
      <c r="B1189" s="57"/>
      <c r="C1189" s="57"/>
      <c r="D1189" s="57"/>
      <c r="E1189" s="57"/>
      <c r="F1189" s="61"/>
      <c r="G1189" s="61"/>
      <c r="I1189" s="63" t="str">
        <f t="shared" si="17"/>
        <v>-</v>
      </c>
    </row>
    <row r="1190" spans="1:9" ht="17.25" customHeight="1">
      <c r="A1190" s="56">
        <v>1186</v>
      </c>
      <c r="B1190" s="57"/>
      <c r="C1190" s="57"/>
      <c r="D1190" s="57"/>
      <c r="E1190" s="57"/>
      <c r="F1190" s="61"/>
      <c r="G1190" s="61"/>
      <c r="I1190" s="63" t="str">
        <f t="shared" si="17"/>
        <v>-</v>
      </c>
    </row>
    <row r="1191" spans="1:9" ht="17.25" customHeight="1">
      <c r="A1191" s="56">
        <v>1187</v>
      </c>
      <c r="B1191" s="57"/>
      <c r="C1191" s="57"/>
      <c r="D1191" s="57"/>
      <c r="E1191" s="57"/>
      <c r="F1191" s="61"/>
      <c r="G1191" s="61"/>
      <c r="I1191" s="63" t="str">
        <f t="shared" si="17"/>
        <v>-</v>
      </c>
    </row>
    <row r="1192" spans="1:9" ht="17.25" customHeight="1">
      <c r="A1192" s="56">
        <v>1188</v>
      </c>
      <c r="B1192" s="57"/>
      <c r="C1192" s="57"/>
      <c r="D1192" s="57"/>
      <c r="E1192" s="57"/>
      <c r="F1192" s="61"/>
      <c r="G1192" s="61"/>
      <c r="I1192" s="63" t="str">
        <f t="shared" si="17"/>
        <v>-</v>
      </c>
    </row>
    <row r="1193" spans="1:9" ht="17.25" customHeight="1">
      <c r="A1193" s="56">
        <v>1189</v>
      </c>
      <c r="B1193" s="57"/>
      <c r="C1193" s="57"/>
      <c r="D1193" s="57"/>
      <c r="E1193" s="57"/>
      <c r="F1193" s="61"/>
      <c r="G1193" s="61"/>
      <c r="I1193" s="63" t="str">
        <f t="shared" si="17"/>
        <v>-</v>
      </c>
    </row>
    <row r="1194" spans="1:9" ht="17.25" customHeight="1">
      <c r="A1194" s="56">
        <v>1190</v>
      </c>
      <c r="B1194" s="57"/>
      <c r="C1194" s="57"/>
      <c r="D1194" s="57"/>
      <c r="E1194" s="57"/>
      <c r="F1194" s="61"/>
      <c r="G1194" s="61"/>
      <c r="I1194" s="63" t="str">
        <f t="shared" si="17"/>
        <v>-</v>
      </c>
    </row>
    <row r="1195" spans="1:9" ht="17.25" customHeight="1">
      <c r="A1195" s="56">
        <v>1191</v>
      </c>
      <c r="B1195" s="57"/>
      <c r="C1195" s="57"/>
      <c r="D1195" s="57"/>
      <c r="E1195" s="57"/>
      <c r="F1195" s="61"/>
      <c r="G1195" s="62"/>
      <c r="I1195" s="63" t="str">
        <f t="shared" si="17"/>
        <v>-</v>
      </c>
    </row>
    <row r="1196" spans="1:9" ht="17.25" customHeight="1">
      <c r="A1196" s="56">
        <v>1192</v>
      </c>
      <c r="B1196" s="57"/>
      <c r="C1196" s="57"/>
      <c r="D1196" s="57"/>
      <c r="E1196" s="57"/>
      <c r="F1196" s="61"/>
      <c r="G1196" s="62"/>
      <c r="I1196" s="63" t="str">
        <f t="shared" si="17"/>
        <v>-</v>
      </c>
    </row>
    <row r="1197" spans="1:9" ht="17.25" customHeight="1">
      <c r="A1197" s="56">
        <v>1193</v>
      </c>
      <c r="B1197" s="57"/>
      <c r="C1197" s="57"/>
      <c r="D1197" s="57"/>
      <c r="E1197" s="57"/>
      <c r="F1197" s="61"/>
      <c r="G1197" s="61"/>
      <c r="I1197" s="63" t="str">
        <f t="shared" si="17"/>
        <v>-</v>
      </c>
    </row>
    <row r="1198" spans="1:9" ht="17.25" customHeight="1">
      <c r="A1198" s="56">
        <v>1194</v>
      </c>
      <c r="B1198" s="57"/>
      <c r="C1198" s="57"/>
      <c r="D1198" s="57"/>
      <c r="E1198" s="57"/>
      <c r="F1198" s="61"/>
      <c r="G1198" s="61"/>
      <c r="I1198" s="63" t="str">
        <f t="shared" si="17"/>
        <v>-</v>
      </c>
    </row>
    <row r="1199" spans="1:9" ht="17.25" customHeight="1">
      <c r="A1199" s="56">
        <v>1195</v>
      </c>
      <c r="B1199" s="57"/>
      <c r="C1199" s="57"/>
      <c r="D1199" s="57"/>
      <c r="E1199" s="57"/>
      <c r="F1199" s="61"/>
      <c r="G1199" s="61"/>
      <c r="I1199" s="63" t="str">
        <f t="shared" si="17"/>
        <v>-</v>
      </c>
    </row>
    <row r="1200" spans="1:9" ht="17.25" customHeight="1">
      <c r="A1200" s="56">
        <v>1196</v>
      </c>
      <c r="B1200" s="57"/>
      <c r="C1200" s="57"/>
      <c r="D1200" s="57"/>
      <c r="E1200" s="57"/>
      <c r="F1200" s="61"/>
      <c r="G1200" s="61"/>
      <c r="I1200" s="63" t="str">
        <f t="shared" si="17"/>
        <v>-</v>
      </c>
    </row>
    <row r="1201" spans="1:9" ht="17.25" customHeight="1">
      <c r="A1201" s="56">
        <v>1197</v>
      </c>
      <c r="B1201" s="57"/>
      <c r="C1201" s="57"/>
      <c r="D1201" s="57"/>
      <c r="E1201" s="57"/>
      <c r="F1201" s="61"/>
      <c r="G1201" s="62"/>
      <c r="I1201" s="63" t="str">
        <f t="shared" si="17"/>
        <v>-</v>
      </c>
    </row>
    <row r="1202" spans="1:9" ht="17.25" customHeight="1">
      <c r="A1202" s="56">
        <v>1198</v>
      </c>
      <c r="B1202" s="57"/>
      <c r="C1202" s="57"/>
      <c r="D1202" s="57"/>
      <c r="E1202" s="57"/>
      <c r="F1202" s="61"/>
      <c r="G1202" s="62"/>
      <c r="I1202" s="63" t="str">
        <f t="shared" si="17"/>
        <v>-</v>
      </c>
    </row>
    <row r="1203" spans="1:9" ht="17.25" customHeight="1">
      <c r="A1203" s="56">
        <v>1199</v>
      </c>
      <c r="B1203" s="57"/>
      <c r="C1203" s="57"/>
      <c r="D1203" s="57"/>
      <c r="E1203" s="57"/>
      <c r="F1203" s="61"/>
      <c r="G1203" s="62"/>
      <c r="I1203" s="63" t="str">
        <f t="shared" si="17"/>
        <v>-</v>
      </c>
    </row>
    <row r="1204" spans="1:9" ht="17.25" customHeight="1">
      <c r="A1204" s="56">
        <v>1200</v>
      </c>
      <c r="B1204" s="57"/>
      <c r="C1204" s="57"/>
      <c r="D1204" s="57"/>
      <c r="E1204" s="57"/>
      <c r="F1204" s="61"/>
      <c r="G1204" s="61"/>
      <c r="I1204" s="63" t="str">
        <f t="shared" si="17"/>
        <v>-</v>
      </c>
    </row>
    <row r="1205" spans="1:9" ht="17.25" customHeight="1">
      <c r="A1205" s="56">
        <v>1201</v>
      </c>
      <c r="B1205" s="57"/>
      <c r="C1205" s="57"/>
      <c r="D1205" s="57"/>
      <c r="E1205" s="57"/>
      <c r="F1205" s="61"/>
      <c r="G1205" s="61"/>
      <c r="I1205" s="63" t="str">
        <f t="shared" si="17"/>
        <v>-</v>
      </c>
    </row>
    <row r="1206" spans="1:9" ht="17.25" customHeight="1">
      <c r="A1206" s="56">
        <v>1202</v>
      </c>
      <c r="B1206" s="57"/>
      <c r="C1206" s="57"/>
      <c r="D1206" s="57"/>
      <c r="E1206" s="57"/>
      <c r="F1206" s="61"/>
      <c r="G1206" s="61"/>
      <c r="I1206" s="63" t="str">
        <f t="shared" si="17"/>
        <v>-</v>
      </c>
    </row>
    <row r="1207" spans="1:9" ht="17.25" customHeight="1">
      <c r="A1207" s="56">
        <v>1203</v>
      </c>
      <c r="B1207" s="57"/>
      <c r="C1207" s="57"/>
      <c r="D1207" s="57"/>
      <c r="E1207" s="57"/>
      <c r="F1207" s="61"/>
      <c r="G1207" s="61"/>
      <c r="I1207" s="63" t="str">
        <f t="shared" si="17"/>
        <v>-</v>
      </c>
    </row>
    <row r="1208" spans="1:9" ht="17.25" customHeight="1">
      <c r="A1208" s="56">
        <v>1204</v>
      </c>
      <c r="B1208" s="57"/>
      <c r="C1208" s="57"/>
      <c r="D1208" s="57"/>
      <c r="E1208" s="57"/>
      <c r="F1208" s="61"/>
      <c r="G1208" s="62"/>
      <c r="I1208" s="63" t="str">
        <f t="shared" si="17"/>
        <v>-</v>
      </c>
    </row>
    <row r="1209" spans="1:9" ht="17.25" customHeight="1">
      <c r="A1209" s="56">
        <v>1205</v>
      </c>
      <c r="B1209" s="57"/>
      <c r="C1209" s="57"/>
      <c r="D1209" s="57"/>
      <c r="E1209" s="57"/>
      <c r="F1209" s="61"/>
      <c r="G1209" s="62"/>
      <c r="I1209" s="63" t="str">
        <f t="shared" si="17"/>
        <v>-</v>
      </c>
    </row>
    <row r="1210" spans="1:9" ht="17.25" customHeight="1">
      <c r="A1210" s="56">
        <v>1206</v>
      </c>
      <c r="B1210" s="57"/>
      <c r="C1210" s="57"/>
      <c r="D1210" s="57"/>
      <c r="E1210" s="57"/>
      <c r="F1210" s="61"/>
      <c r="G1210" s="61"/>
      <c r="I1210" s="63" t="str">
        <f t="shared" si="17"/>
        <v>-</v>
      </c>
    </row>
    <row r="1211" spans="1:9" ht="17.25" customHeight="1">
      <c r="A1211" s="56">
        <v>1207</v>
      </c>
      <c r="B1211" s="57"/>
      <c r="C1211" s="57"/>
      <c r="D1211" s="57"/>
      <c r="E1211" s="57"/>
      <c r="F1211" s="61"/>
      <c r="G1211" s="62"/>
      <c r="I1211" s="63" t="str">
        <f t="shared" si="17"/>
        <v>-</v>
      </c>
    </row>
    <row r="1212" spans="1:9" ht="17.25" customHeight="1">
      <c r="A1212" s="56">
        <v>1208</v>
      </c>
      <c r="B1212" s="57"/>
      <c r="C1212" s="57"/>
      <c r="D1212" s="57"/>
      <c r="E1212" s="57"/>
      <c r="F1212" s="61"/>
      <c r="G1212" s="62"/>
      <c r="I1212" s="63" t="str">
        <f t="shared" si="17"/>
        <v>-</v>
      </c>
    </row>
    <row r="1213" spans="1:9" ht="17.25" customHeight="1">
      <c r="A1213" s="56">
        <v>1209</v>
      </c>
      <c r="B1213" s="57"/>
      <c r="C1213" s="57"/>
      <c r="D1213" s="57"/>
      <c r="E1213" s="57"/>
      <c r="F1213" s="61"/>
      <c r="G1213" s="61"/>
      <c r="I1213" s="63" t="str">
        <f t="shared" si="17"/>
        <v>-</v>
      </c>
    </row>
    <row r="1214" spans="1:9" ht="17.25" customHeight="1">
      <c r="A1214" s="56">
        <v>1210</v>
      </c>
      <c r="B1214" s="57"/>
      <c r="C1214" s="57"/>
      <c r="D1214" s="57"/>
      <c r="E1214" s="57"/>
      <c r="F1214" s="61"/>
      <c r="G1214" s="61"/>
      <c r="I1214" s="63" t="str">
        <f t="shared" si="17"/>
        <v>-</v>
      </c>
    </row>
    <row r="1215" spans="1:9" ht="17.25" customHeight="1">
      <c r="A1215" s="56">
        <v>1211</v>
      </c>
      <c r="B1215" s="57"/>
      <c r="C1215" s="57"/>
      <c r="D1215" s="57"/>
      <c r="E1215" s="57"/>
      <c r="F1215" s="61"/>
      <c r="G1215" s="61"/>
      <c r="I1215" s="63" t="str">
        <f t="shared" si="17"/>
        <v>-</v>
      </c>
    </row>
    <row r="1216" spans="1:9" ht="17.25" customHeight="1">
      <c r="A1216" s="56">
        <v>1212</v>
      </c>
      <c r="B1216" s="57"/>
      <c r="C1216" s="57"/>
      <c r="D1216" s="57"/>
      <c r="E1216" s="57"/>
      <c r="F1216" s="61"/>
      <c r="G1216" s="61"/>
      <c r="I1216" s="63" t="str">
        <f t="shared" si="17"/>
        <v>-</v>
      </c>
    </row>
    <row r="1217" spans="1:9" ht="17.25" customHeight="1">
      <c r="A1217" s="56">
        <v>1213</v>
      </c>
      <c r="B1217" s="57"/>
      <c r="C1217" s="57"/>
      <c r="D1217" s="57"/>
      <c r="E1217" s="58"/>
      <c r="F1217" s="61"/>
      <c r="G1217" s="62"/>
      <c r="I1217" s="63" t="str">
        <f t="shared" si="17"/>
        <v>-</v>
      </c>
    </row>
    <row r="1218" spans="1:9" ht="17.25" customHeight="1">
      <c r="A1218" s="56">
        <v>1214</v>
      </c>
      <c r="B1218" s="57"/>
      <c r="C1218" s="57"/>
      <c r="D1218" s="57"/>
      <c r="E1218" s="58"/>
      <c r="F1218" s="61"/>
      <c r="G1218" s="62"/>
      <c r="I1218" s="63" t="str">
        <f t="shared" si="17"/>
        <v>-</v>
      </c>
    </row>
    <row r="1219" spans="1:9" ht="17.25" customHeight="1">
      <c r="A1219" s="56">
        <v>1215</v>
      </c>
      <c r="B1219" s="57"/>
      <c r="C1219" s="57"/>
      <c r="D1219" s="57"/>
      <c r="E1219" s="58"/>
      <c r="F1219" s="61"/>
      <c r="G1219" s="61"/>
      <c r="I1219" s="63" t="str">
        <f t="shared" si="17"/>
        <v>-</v>
      </c>
    </row>
    <row r="1220" spans="1:9" ht="17.25" customHeight="1">
      <c r="A1220" s="56">
        <v>1216</v>
      </c>
      <c r="B1220" s="57"/>
      <c r="C1220" s="57"/>
      <c r="D1220" s="58"/>
      <c r="E1220" s="57"/>
      <c r="F1220" s="61"/>
      <c r="G1220" s="61"/>
      <c r="I1220" s="63" t="str">
        <f t="shared" si="17"/>
        <v>-</v>
      </c>
    </row>
    <row r="1221" spans="1:9" ht="17.25" customHeight="1">
      <c r="A1221" s="56">
        <v>1217</v>
      </c>
      <c r="B1221" s="57"/>
      <c r="C1221" s="57"/>
      <c r="D1221" s="58"/>
      <c r="E1221" s="57"/>
      <c r="F1221" s="61"/>
      <c r="G1221" s="62"/>
      <c r="I1221" s="63" t="str">
        <f aca="true" t="shared" si="18" ref="I1221:I1284">CONCATENATE(F1221,"-",G1221)</f>
        <v>-</v>
      </c>
    </row>
    <row r="1222" spans="1:9" ht="17.25" customHeight="1">
      <c r="A1222" s="56">
        <v>1218</v>
      </c>
      <c r="B1222" s="57"/>
      <c r="C1222" s="57"/>
      <c r="D1222" s="58"/>
      <c r="E1222" s="57"/>
      <c r="F1222" s="61"/>
      <c r="G1222" s="62"/>
      <c r="I1222" s="63" t="str">
        <f t="shared" si="18"/>
        <v>-</v>
      </c>
    </row>
    <row r="1223" spans="1:9" ht="17.25" customHeight="1">
      <c r="A1223" s="56">
        <v>1219</v>
      </c>
      <c r="B1223" s="57"/>
      <c r="C1223" s="57"/>
      <c r="D1223" s="57"/>
      <c r="E1223" s="57"/>
      <c r="F1223" s="61"/>
      <c r="G1223" s="62"/>
      <c r="I1223" s="63" t="str">
        <f t="shared" si="18"/>
        <v>-</v>
      </c>
    </row>
    <row r="1224" spans="1:9" ht="17.25" customHeight="1">
      <c r="A1224" s="56">
        <v>1220</v>
      </c>
      <c r="B1224" s="57"/>
      <c r="C1224" s="57"/>
      <c r="D1224" s="57"/>
      <c r="E1224" s="57"/>
      <c r="F1224" s="61"/>
      <c r="G1224" s="61"/>
      <c r="I1224" s="63" t="str">
        <f t="shared" si="18"/>
        <v>-</v>
      </c>
    </row>
    <row r="1225" spans="1:9" ht="17.25" customHeight="1">
      <c r="A1225" s="56">
        <v>1221</v>
      </c>
      <c r="B1225" s="57"/>
      <c r="C1225" s="57"/>
      <c r="D1225" s="57"/>
      <c r="E1225" s="57"/>
      <c r="F1225" s="61"/>
      <c r="G1225" s="61"/>
      <c r="I1225" s="63" t="str">
        <f t="shared" si="18"/>
        <v>-</v>
      </c>
    </row>
    <row r="1226" spans="1:9" ht="17.25" customHeight="1">
      <c r="A1226" s="56">
        <v>1222</v>
      </c>
      <c r="B1226" s="57"/>
      <c r="C1226" s="57"/>
      <c r="D1226" s="57"/>
      <c r="E1226" s="57"/>
      <c r="F1226" s="61"/>
      <c r="G1226" s="61"/>
      <c r="I1226" s="63" t="str">
        <f t="shared" si="18"/>
        <v>-</v>
      </c>
    </row>
    <row r="1227" spans="1:9" ht="17.25" customHeight="1">
      <c r="A1227" s="56">
        <v>1223</v>
      </c>
      <c r="B1227" s="57"/>
      <c r="C1227" s="57"/>
      <c r="D1227" s="57"/>
      <c r="E1227" s="57"/>
      <c r="F1227" s="61"/>
      <c r="G1227" s="61"/>
      <c r="I1227" s="63" t="str">
        <f t="shared" si="18"/>
        <v>-</v>
      </c>
    </row>
    <row r="1228" spans="1:9" ht="17.25" customHeight="1">
      <c r="A1228" s="56">
        <v>1224</v>
      </c>
      <c r="B1228" s="57"/>
      <c r="C1228" s="57"/>
      <c r="D1228" s="57"/>
      <c r="E1228" s="57"/>
      <c r="F1228" s="61"/>
      <c r="G1228" s="62"/>
      <c r="I1228" s="63" t="str">
        <f t="shared" si="18"/>
        <v>-</v>
      </c>
    </row>
    <row r="1229" spans="1:9" ht="17.25" customHeight="1">
      <c r="A1229" s="56">
        <v>1225</v>
      </c>
      <c r="B1229" s="57"/>
      <c r="C1229" s="57"/>
      <c r="D1229" s="57"/>
      <c r="E1229" s="57"/>
      <c r="F1229" s="61"/>
      <c r="G1229" s="62"/>
      <c r="I1229" s="63" t="str">
        <f t="shared" si="18"/>
        <v>-</v>
      </c>
    </row>
    <row r="1230" spans="1:9" ht="17.25" customHeight="1">
      <c r="A1230" s="56">
        <v>1226</v>
      </c>
      <c r="B1230" s="57"/>
      <c r="C1230" s="57"/>
      <c r="D1230" s="57"/>
      <c r="E1230" s="57"/>
      <c r="F1230" s="61"/>
      <c r="G1230" s="61"/>
      <c r="I1230" s="63" t="str">
        <f t="shared" si="18"/>
        <v>-</v>
      </c>
    </row>
    <row r="1231" spans="1:9" ht="17.25" customHeight="1">
      <c r="A1231" s="56">
        <v>1227</v>
      </c>
      <c r="B1231" s="57"/>
      <c r="C1231" s="57"/>
      <c r="D1231" s="57"/>
      <c r="E1231" s="57"/>
      <c r="F1231" s="61"/>
      <c r="G1231" s="61"/>
      <c r="I1231" s="63" t="str">
        <f t="shared" si="18"/>
        <v>-</v>
      </c>
    </row>
    <row r="1232" spans="1:9" ht="17.25" customHeight="1">
      <c r="A1232" s="56">
        <v>1228</v>
      </c>
      <c r="B1232" s="57"/>
      <c r="C1232" s="57"/>
      <c r="D1232" s="57"/>
      <c r="E1232" s="57"/>
      <c r="F1232" s="61"/>
      <c r="G1232" s="61"/>
      <c r="I1232" s="63" t="str">
        <f t="shared" si="18"/>
        <v>-</v>
      </c>
    </row>
    <row r="1233" spans="1:9" ht="17.25" customHeight="1">
      <c r="A1233" s="56">
        <v>1229</v>
      </c>
      <c r="B1233" s="57"/>
      <c r="C1233" s="57"/>
      <c r="D1233" s="57"/>
      <c r="E1233" s="57"/>
      <c r="F1233" s="61"/>
      <c r="G1233" s="61"/>
      <c r="I1233" s="63" t="str">
        <f t="shared" si="18"/>
        <v>-</v>
      </c>
    </row>
    <row r="1234" spans="1:9" ht="17.25" customHeight="1">
      <c r="A1234" s="56">
        <v>1230</v>
      </c>
      <c r="B1234" s="57"/>
      <c r="C1234" s="57"/>
      <c r="D1234" s="57"/>
      <c r="E1234" s="57"/>
      <c r="F1234" s="61"/>
      <c r="G1234" s="62"/>
      <c r="I1234" s="63" t="str">
        <f t="shared" si="18"/>
        <v>-</v>
      </c>
    </row>
    <row r="1235" spans="1:9" ht="17.25" customHeight="1">
      <c r="A1235" s="56">
        <v>1231</v>
      </c>
      <c r="B1235" s="57"/>
      <c r="C1235" s="57"/>
      <c r="D1235" s="57"/>
      <c r="E1235" s="57"/>
      <c r="F1235" s="61"/>
      <c r="G1235" s="62"/>
      <c r="I1235" s="63" t="str">
        <f t="shared" si="18"/>
        <v>-</v>
      </c>
    </row>
    <row r="1236" spans="1:9" ht="17.25" customHeight="1">
      <c r="A1236" s="56">
        <v>1232</v>
      </c>
      <c r="B1236" s="57"/>
      <c r="C1236" s="57"/>
      <c r="D1236" s="57"/>
      <c r="E1236" s="57"/>
      <c r="F1236" s="61"/>
      <c r="G1236" s="61"/>
      <c r="I1236" s="63" t="str">
        <f t="shared" si="18"/>
        <v>-</v>
      </c>
    </row>
    <row r="1237" spans="1:9" ht="17.25" customHeight="1">
      <c r="A1237" s="56">
        <v>1233</v>
      </c>
      <c r="B1237" s="57"/>
      <c r="C1237" s="57"/>
      <c r="D1237" s="57"/>
      <c r="E1237" s="57"/>
      <c r="F1237" s="61"/>
      <c r="G1237" s="61"/>
      <c r="I1237" s="63" t="str">
        <f t="shared" si="18"/>
        <v>-</v>
      </c>
    </row>
    <row r="1238" spans="1:9" ht="17.25" customHeight="1">
      <c r="A1238" s="56">
        <v>1234</v>
      </c>
      <c r="B1238" s="57"/>
      <c r="C1238" s="57"/>
      <c r="D1238" s="57"/>
      <c r="E1238" s="57"/>
      <c r="F1238" s="61"/>
      <c r="G1238" s="61"/>
      <c r="I1238" s="63" t="str">
        <f t="shared" si="18"/>
        <v>-</v>
      </c>
    </row>
    <row r="1239" spans="1:9" ht="17.25" customHeight="1">
      <c r="A1239" s="56">
        <v>1235</v>
      </c>
      <c r="B1239" s="57"/>
      <c r="C1239" s="57"/>
      <c r="D1239" s="57"/>
      <c r="E1239" s="57"/>
      <c r="F1239" s="61"/>
      <c r="G1239" s="61"/>
      <c r="I1239" s="63" t="str">
        <f t="shared" si="18"/>
        <v>-</v>
      </c>
    </row>
    <row r="1240" spans="1:9" ht="17.25" customHeight="1">
      <c r="A1240" s="56">
        <v>1236</v>
      </c>
      <c r="B1240" s="57"/>
      <c r="C1240" s="57"/>
      <c r="D1240" s="57"/>
      <c r="E1240" s="57"/>
      <c r="F1240" s="61"/>
      <c r="G1240" s="62"/>
      <c r="I1240" s="63" t="str">
        <f t="shared" si="18"/>
        <v>-</v>
      </c>
    </row>
    <row r="1241" spans="1:9" ht="17.25" customHeight="1">
      <c r="A1241" s="56">
        <v>1237</v>
      </c>
      <c r="B1241" s="57"/>
      <c r="C1241" s="58"/>
      <c r="D1241" s="57"/>
      <c r="E1241" s="57"/>
      <c r="F1241" s="61"/>
      <c r="G1241" s="62"/>
      <c r="I1241" s="63" t="str">
        <f t="shared" si="18"/>
        <v>-</v>
      </c>
    </row>
    <row r="1242" spans="1:9" ht="17.25" customHeight="1">
      <c r="A1242" s="56">
        <v>1238</v>
      </c>
      <c r="B1242" s="57"/>
      <c r="C1242" s="58"/>
      <c r="D1242" s="57"/>
      <c r="E1242" s="57"/>
      <c r="F1242" s="61"/>
      <c r="G1242" s="61"/>
      <c r="I1242" s="63" t="str">
        <f t="shared" si="18"/>
        <v>-</v>
      </c>
    </row>
    <row r="1243" spans="1:9" ht="17.25" customHeight="1">
      <c r="A1243" s="56">
        <v>1239</v>
      </c>
      <c r="B1243" s="57"/>
      <c r="C1243" s="58"/>
      <c r="D1243" s="57"/>
      <c r="E1243" s="57"/>
      <c r="F1243" s="61"/>
      <c r="G1243" s="61"/>
      <c r="I1243" s="63" t="str">
        <f t="shared" si="18"/>
        <v>-</v>
      </c>
    </row>
    <row r="1244" spans="1:9" ht="17.25" customHeight="1">
      <c r="A1244" s="56">
        <v>1240</v>
      </c>
      <c r="B1244" s="57"/>
      <c r="C1244" s="57"/>
      <c r="D1244" s="57"/>
      <c r="E1244" s="57"/>
      <c r="F1244" s="61"/>
      <c r="G1244" s="61"/>
      <c r="I1244" s="63" t="str">
        <f t="shared" si="18"/>
        <v>-</v>
      </c>
    </row>
    <row r="1245" spans="1:9" ht="17.25" customHeight="1">
      <c r="A1245" s="56">
        <v>1241</v>
      </c>
      <c r="B1245" s="57"/>
      <c r="C1245" s="57"/>
      <c r="D1245" s="57"/>
      <c r="E1245" s="57"/>
      <c r="F1245" s="61"/>
      <c r="G1245" s="61"/>
      <c r="I1245" s="63" t="str">
        <f t="shared" si="18"/>
        <v>-</v>
      </c>
    </row>
    <row r="1246" spans="1:9" ht="17.25" customHeight="1">
      <c r="A1246" s="56">
        <v>1242</v>
      </c>
      <c r="B1246" s="57"/>
      <c r="C1246" s="57"/>
      <c r="D1246" s="57"/>
      <c r="E1246" s="57"/>
      <c r="F1246" s="61"/>
      <c r="G1246" s="62"/>
      <c r="I1246" s="63" t="str">
        <f t="shared" si="18"/>
        <v>-</v>
      </c>
    </row>
    <row r="1247" spans="1:9" ht="17.25" customHeight="1">
      <c r="A1247" s="56">
        <v>1243</v>
      </c>
      <c r="B1247" s="57"/>
      <c r="C1247" s="57"/>
      <c r="D1247" s="57"/>
      <c r="E1247" s="57"/>
      <c r="F1247" s="61"/>
      <c r="G1247" s="62"/>
      <c r="I1247" s="63" t="str">
        <f t="shared" si="18"/>
        <v>-</v>
      </c>
    </row>
    <row r="1248" spans="1:9" ht="17.25" customHeight="1">
      <c r="A1248" s="56">
        <v>1244</v>
      </c>
      <c r="B1248" s="57"/>
      <c r="C1248" s="57"/>
      <c r="D1248" s="57"/>
      <c r="E1248" s="57"/>
      <c r="F1248" s="61"/>
      <c r="G1248" s="62"/>
      <c r="I1248" s="63" t="str">
        <f t="shared" si="18"/>
        <v>-</v>
      </c>
    </row>
    <row r="1249" spans="1:9" ht="17.25" customHeight="1">
      <c r="A1249" s="56">
        <v>1245</v>
      </c>
      <c r="B1249" s="57"/>
      <c r="C1249" s="57"/>
      <c r="D1249" s="57"/>
      <c r="E1249" s="57"/>
      <c r="F1249" s="61"/>
      <c r="G1249" s="61"/>
      <c r="I1249" s="63" t="str">
        <f t="shared" si="18"/>
        <v>-</v>
      </c>
    </row>
    <row r="1250" spans="1:9" ht="17.25" customHeight="1">
      <c r="A1250" s="56">
        <v>1246</v>
      </c>
      <c r="B1250" s="57"/>
      <c r="C1250" s="57"/>
      <c r="D1250" s="57"/>
      <c r="E1250" s="57"/>
      <c r="F1250" s="61"/>
      <c r="G1250" s="61"/>
      <c r="I1250" s="63" t="str">
        <f t="shared" si="18"/>
        <v>-</v>
      </c>
    </row>
    <row r="1251" spans="1:9" ht="17.25" customHeight="1">
      <c r="A1251" s="56">
        <v>1247</v>
      </c>
      <c r="B1251" s="57"/>
      <c r="C1251" s="57"/>
      <c r="D1251" s="57"/>
      <c r="E1251" s="57"/>
      <c r="F1251" s="61"/>
      <c r="G1251" s="61"/>
      <c r="I1251" s="63" t="str">
        <f t="shared" si="18"/>
        <v>-</v>
      </c>
    </row>
    <row r="1252" spans="1:9" ht="17.25" customHeight="1">
      <c r="A1252" s="56">
        <v>1248</v>
      </c>
      <c r="B1252" s="57"/>
      <c r="C1252" s="57"/>
      <c r="D1252" s="57"/>
      <c r="E1252" s="57"/>
      <c r="F1252" s="61"/>
      <c r="G1252" s="61"/>
      <c r="I1252" s="63" t="str">
        <f t="shared" si="18"/>
        <v>-</v>
      </c>
    </row>
    <row r="1253" spans="1:9" ht="17.25" customHeight="1">
      <c r="A1253" s="56">
        <v>1249</v>
      </c>
      <c r="B1253" s="57"/>
      <c r="C1253" s="57"/>
      <c r="D1253" s="57"/>
      <c r="E1253" s="57"/>
      <c r="F1253" s="61"/>
      <c r="G1253" s="61"/>
      <c r="I1253" s="63" t="str">
        <f t="shared" si="18"/>
        <v>-</v>
      </c>
    </row>
    <row r="1254" spans="1:9" ht="17.25" customHeight="1">
      <c r="A1254" s="56">
        <v>1250</v>
      </c>
      <c r="B1254" s="57"/>
      <c r="C1254" s="57"/>
      <c r="D1254" s="57"/>
      <c r="E1254" s="57"/>
      <c r="F1254" s="61"/>
      <c r="G1254" s="61"/>
      <c r="I1254" s="63" t="str">
        <f t="shared" si="18"/>
        <v>-</v>
      </c>
    </row>
    <row r="1255" spans="1:9" ht="17.25" customHeight="1">
      <c r="A1255" s="56">
        <v>1251</v>
      </c>
      <c r="B1255" s="57"/>
      <c r="C1255" s="57"/>
      <c r="D1255" s="57"/>
      <c r="E1255" s="57"/>
      <c r="F1255" s="61"/>
      <c r="G1255" s="61"/>
      <c r="I1255" s="63" t="str">
        <f t="shared" si="18"/>
        <v>-</v>
      </c>
    </row>
    <row r="1256" spans="1:9" ht="17.25" customHeight="1">
      <c r="A1256" s="56">
        <v>1252</v>
      </c>
      <c r="B1256" s="57"/>
      <c r="C1256" s="57"/>
      <c r="D1256" s="57"/>
      <c r="E1256" s="57"/>
      <c r="F1256" s="61"/>
      <c r="G1256" s="61"/>
      <c r="I1256" s="63" t="str">
        <f t="shared" si="18"/>
        <v>-</v>
      </c>
    </row>
    <row r="1257" spans="1:9" ht="17.25" customHeight="1">
      <c r="A1257" s="56">
        <v>1253</v>
      </c>
      <c r="B1257" s="57"/>
      <c r="C1257" s="57"/>
      <c r="D1257" s="57"/>
      <c r="E1257" s="57"/>
      <c r="F1257" s="61"/>
      <c r="G1257" s="61"/>
      <c r="I1257" s="63" t="str">
        <f t="shared" si="18"/>
        <v>-</v>
      </c>
    </row>
    <row r="1258" spans="1:9" ht="17.25" customHeight="1">
      <c r="A1258" s="56">
        <v>1254</v>
      </c>
      <c r="B1258" s="57"/>
      <c r="C1258" s="57"/>
      <c r="D1258" s="57"/>
      <c r="E1258" s="57"/>
      <c r="F1258" s="61"/>
      <c r="G1258" s="61"/>
      <c r="I1258" s="63" t="str">
        <f t="shared" si="18"/>
        <v>-</v>
      </c>
    </row>
    <row r="1259" spans="1:9" ht="17.25" customHeight="1">
      <c r="A1259" s="56">
        <v>1255</v>
      </c>
      <c r="B1259" s="57"/>
      <c r="C1259" s="57"/>
      <c r="D1259" s="57"/>
      <c r="E1259" s="57"/>
      <c r="F1259" s="61"/>
      <c r="G1259" s="62"/>
      <c r="I1259" s="63" t="str">
        <f t="shared" si="18"/>
        <v>-</v>
      </c>
    </row>
    <row r="1260" spans="1:9" ht="17.25" customHeight="1">
      <c r="A1260" s="56">
        <v>1256</v>
      </c>
      <c r="B1260" s="57"/>
      <c r="C1260" s="57"/>
      <c r="D1260" s="57"/>
      <c r="E1260" s="57"/>
      <c r="F1260" s="61"/>
      <c r="G1260" s="62"/>
      <c r="I1260" s="63" t="str">
        <f t="shared" si="18"/>
        <v>-</v>
      </c>
    </row>
    <row r="1261" spans="1:9" ht="17.25" customHeight="1">
      <c r="A1261" s="56">
        <v>1257</v>
      </c>
      <c r="B1261" s="57"/>
      <c r="C1261" s="57"/>
      <c r="D1261" s="57"/>
      <c r="E1261" s="57"/>
      <c r="F1261" s="61"/>
      <c r="G1261" s="61"/>
      <c r="I1261" s="63" t="str">
        <f t="shared" si="18"/>
        <v>-</v>
      </c>
    </row>
    <row r="1262" spans="1:9" ht="17.25" customHeight="1">
      <c r="A1262" s="56">
        <v>1258</v>
      </c>
      <c r="B1262" s="57"/>
      <c r="C1262" s="57"/>
      <c r="D1262" s="57"/>
      <c r="E1262" s="57"/>
      <c r="F1262" s="61"/>
      <c r="G1262" s="61"/>
      <c r="I1262" s="63" t="str">
        <f t="shared" si="18"/>
        <v>-</v>
      </c>
    </row>
    <row r="1263" spans="1:9" ht="17.25" customHeight="1">
      <c r="A1263" s="56">
        <v>1259</v>
      </c>
      <c r="B1263" s="57"/>
      <c r="C1263" s="57"/>
      <c r="D1263" s="57"/>
      <c r="E1263" s="57"/>
      <c r="F1263" s="61"/>
      <c r="G1263" s="61"/>
      <c r="I1263" s="63" t="str">
        <f t="shared" si="18"/>
        <v>-</v>
      </c>
    </row>
    <row r="1264" spans="1:9" ht="17.25" customHeight="1">
      <c r="A1264" s="56">
        <v>1260</v>
      </c>
      <c r="B1264" s="57"/>
      <c r="C1264" s="57"/>
      <c r="D1264" s="57"/>
      <c r="E1264" s="57"/>
      <c r="F1264" s="61"/>
      <c r="G1264" s="61"/>
      <c r="I1264" s="63" t="str">
        <f t="shared" si="18"/>
        <v>-</v>
      </c>
    </row>
    <row r="1265" spans="1:9" ht="17.25" customHeight="1">
      <c r="A1265" s="56">
        <v>1261</v>
      </c>
      <c r="B1265" s="57"/>
      <c r="C1265" s="57"/>
      <c r="D1265" s="57"/>
      <c r="E1265" s="57"/>
      <c r="F1265" s="61"/>
      <c r="G1265" s="62"/>
      <c r="I1265" s="63" t="str">
        <f t="shared" si="18"/>
        <v>-</v>
      </c>
    </row>
    <row r="1266" spans="1:9" ht="17.25" customHeight="1">
      <c r="A1266" s="56">
        <v>1262</v>
      </c>
      <c r="B1266" s="57"/>
      <c r="C1266" s="57"/>
      <c r="D1266" s="57"/>
      <c r="E1266" s="57"/>
      <c r="F1266" s="61"/>
      <c r="G1266" s="62"/>
      <c r="I1266" s="63" t="str">
        <f t="shared" si="18"/>
        <v>-</v>
      </c>
    </row>
    <row r="1267" spans="1:9" ht="17.25" customHeight="1">
      <c r="A1267" s="56">
        <v>1263</v>
      </c>
      <c r="B1267" s="57"/>
      <c r="C1267" s="57"/>
      <c r="D1267" s="57"/>
      <c r="E1267" s="57"/>
      <c r="F1267" s="61"/>
      <c r="G1267" s="62"/>
      <c r="I1267" s="63" t="str">
        <f t="shared" si="18"/>
        <v>-</v>
      </c>
    </row>
    <row r="1268" spans="1:9" ht="17.25" customHeight="1">
      <c r="A1268" s="56">
        <v>1264</v>
      </c>
      <c r="B1268" s="57"/>
      <c r="C1268" s="57"/>
      <c r="D1268" s="57"/>
      <c r="E1268" s="57"/>
      <c r="F1268" s="61"/>
      <c r="G1268" s="61"/>
      <c r="I1268" s="63" t="str">
        <f t="shared" si="18"/>
        <v>-</v>
      </c>
    </row>
    <row r="1269" spans="1:9" ht="17.25" customHeight="1">
      <c r="A1269" s="56">
        <v>1265</v>
      </c>
      <c r="B1269" s="57"/>
      <c r="C1269" s="57"/>
      <c r="D1269" s="57"/>
      <c r="E1269" s="57"/>
      <c r="F1269" s="61"/>
      <c r="G1269" s="61"/>
      <c r="I1269" s="63" t="str">
        <f t="shared" si="18"/>
        <v>-</v>
      </c>
    </row>
    <row r="1270" spans="1:9" ht="17.25" customHeight="1">
      <c r="A1270" s="56">
        <v>1266</v>
      </c>
      <c r="B1270" s="57"/>
      <c r="C1270" s="57"/>
      <c r="D1270" s="57"/>
      <c r="E1270" s="57"/>
      <c r="F1270" s="61"/>
      <c r="G1270" s="61"/>
      <c r="I1270" s="63" t="str">
        <f t="shared" si="18"/>
        <v>-</v>
      </c>
    </row>
    <row r="1271" spans="1:9" ht="17.25" customHeight="1">
      <c r="A1271" s="56">
        <v>1267</v>
      </c>
      <c r="B1271" s="57"/>
      <c r="C1271" s="57"/>
      <c r="D1271" s="57"/>
      <c r="E1271" s="57"/>
      <c r="F1271" s="61"/>
      <c r="G1271" s="61"/>
      <c r="I1271" s="63" t="str">
        <f t="shared" si="18"/>
        <v>-</v>
      </c>
    </row>
    <row r="1272" spans="1:9" ht="17.25" customHeight="1">
      <c r="A1272" s="56">
        <v>1268</v>
      </c>
      <c r="B1272" s="57"/>
      <c r="C1272" s="57"/>
      <c r="D1272" s="57"/>
      <c r="E1272" s="57"/>
      <c r="F1272" s="61"/>
      <c r="G1272" s="62"/>
      <c r="I1272" s="63" t="str">
        <f t="shared" si="18"/>
        <v>-</v>
      </c>
    </row>
    <row r="1273" spans="1:9" ht="17.25" customHeight="1">
      <c r="A1273" s="56">
        <v>1269</v>
      </c>
      <c r="B1273" s="57"/>
      <c r="C1273" s="57"/>
      <c r="D1273" s="57"/>
      <c r="E1273" s="57"/>
      <c r="F1273" s="61"/>
      <c r="G1273" s="62"/>
      <c r="I1273" s="63" t="str">
        <f t="shared" si="18"/>
        <v>-</v>
      </c>
    </row>
    <row r="1274" spans="1:9" ht="17.25" customHeight="1">
      <c r="A1274" s="56">
        <v>1270</v>
      </c>
      <c r="B1274" s="57"/>
      <c r="C1274" s="57"/>
      <c r="D1274" s="57"/>
      <c r="E1274" s="57"/>
      <c r="F1274" s="62"/>
      <c r="G1274" s="61"/>
      <c r="I1274" s="63" t="str">
        <f t="shared" si="18"/>
        <v>-</v>
      </c>
    </row>
    <row r="1275" spans="1:9" ht="17.25" customHeight="1">
      <c r="A1275" s="56">
        <v>1271</v>
      </c>
      <c r="B1275" s="57"/>
      <c r="C1275" s="57"/>
      <c r="D1275" s="57"/>
      <c r="E1275" s="57"/>
      <c r="F1275" s="62"/>
      <c r="G1275" s="62"/>
      <c r="I1275" s="63" t="str">
        <f t="shared" si="18"/>
        <v>-</v>
      </c>
    </row>
    <row r="1276" spans="1:9" ht="17.25" customHeight="1">
      <c r="A1276" s="56">
        <v>1272</v>
      </c>
      <c r="B1276" s="57"/>
      <c r="C1276" s="57"/>
      <c r="D1276" s="57"/>
      <c r="E1276" s="57"/>
      <c r="F1276" s="62"/>
      <c r="G1276" s="62"/>
      <c r="I1276" s="63" t="str">
        <f t="shared" si="18"/>
        <v>-</v>
      </c>
    </row>
    <row r="1277" spans="1:9" ht="17.25" customHeight="1">
      <c r="A1277" s="56">
        <v>1273</v>
      </c>
      <c r="B1277" s="57"/>
      <c r="C1277" s="57"/>
      <c r="D1277" s="57"/>
      <c r="E1277" s="57"/>
      <c r="F1277" s="61"/>
      <c r="G1277" s="61"/>
      <c r="I1277" s="63" t="str">
        <f t="shared" si="18"/>
        <v>-</v>
      </c>
    </row>
    <row r="1278" spans="1:9" ht="17.25" customHeight="1">
      <c r="A1278" s="56">
        <v>1274</v>
      </c>
      <c r="B1278" s="57"/>
      <c r="C1278" s="57"/>
      <c r="D1278" s="57"/>
      <c r="E1278" s="57"/>
      <c r="F1278" s="61"/>
      <c r="G1278" s="61"/>
      <c r="I1278" s="63" t="str">
        <f t="shared" si="18"/>
        <v>-</v>
      </c>
    </row>
    <row r="1279" spans="1:9" ht="17.25" customHeight="1">
      <c r="A1279" s="56">
        <v>1275</v>
      </c>
      <c r="B1279" s="57"/>
      <c r="C1279" s="57"/>
      <c r="D1279" s="58"/>
      <c r="E1279" s="57"/>
      <c r="F1279" s="61"/>
      <c r="G1279" s="61"/>
      <c r="I1279" s="63" t="str">
        <f t="shared" si="18"/>
        <v>-</v>
      </c>
    </row>
    <row r="1280" spans="1:9" ht="17.25" customHeight="1">
      <c r="A1280" s="56">
        <v>1276</v>
      </c>
      <c r="B1280" s="57"/>
      <c r="C1280" s="57"/>
      <c r="D1280" s="58"/>
      <c r="E1280" s="57"/>
      <c r="F1280" s="61"/>
      <c r="G1280" s="61"/>
      <c r="I1280" s="63" t="str">
        <f t="shared" si="18"/>
        <v>-</v>
      </c>
    </row>
    <row r="1281" spans="1:9" ht="17.25" customHeight="1">
      <c r="A1281" s="56">
        <v>1277</v>
      </c>
      <c r="B1281" s="57"/>
      <c r="C1281" s="57"/>
      <c r="D1281" s="58"/>
      <c r="E1281" s="57"/>
      <c r="F1281" s="61"/>
      <c r="G1281" s="62"/>
      <c r="I1281" s="63" t="str">
        <f t="shared" si="18"/>
        <v>-</v>
      </c>
    </row>
    <row r="1282" spans="1:9" ht="17.25" customHeight="1">
      <c r="A1282" s="56">
        <v>1278</v>
      </c>
      <c r="B1282" s="57"/>
      <c r="C1282" s="57"/>
      <c r="D1282" s="57"/>
      <c r="E1282" s="57"/>
      <c r="F1282" s="61"/>
      <c r="G1282" s="62"/>
      <c r="I1282" s="63" t="str">
        <f t="shared" si="18"/>
        <v>-</v>
      </c>
    </row>
    <row r="1283" spans="1:9" ht="17.25" customHeight="1">
      <c r="A1283" s="56">
        <v>1279</v>
      </c>
      <c r="B1283" s="57"/>
      <c r="C1283" s="57"/>
      <c r="D1283" s="57"/>
      <c r="E1283" s="57"/>
      <c r="F1283" s="61"/>
      <c r="G1283" s="61"/>
      <c r="I1283" s="63" t="str">
        <f t="shared" si="18"/>
        <v>-</v>
      </c>
    </row>
    <row r="1284" spans="1:9" ht="17.25" customHeight="1">
      <c r="A1284" s="56">
        <v>1280</v>
      </c>
      <c r="B1284" s="57"/>
      <c r="C1284" s="57"/>
      <c r="D1284" s="57"/>
      <c r="E1284" s="57"/>
      <c r="F1284" s="61"/>
      <c r="G1284" s="61"/>
      <c r="I1284" s="63" t="str">
        <f t="shared" si="18"/>
        <v>-</v>
      </c>
    </row>
    <row r="1285" spans="1:9" ht="17.25" customHeight="1">
      <c r="A1285" s="56">
        <v>1281</v>
      </c>
      <c r="B1285" s="57"/>
      <c r="C1285" s="57"/>
      <c r="D1285" s="57"/>
      <c r="E1285" s="57"/>
      <c r="F1285" s="61"/>
      <c r="G1285" s="62"/>
      <c r="I1285" s="63" t="str">
        <f aca="true" t="shared" si="19" ref="I1285:I1348">CONCATENATE(F1285,"-",G1285)</f>
        <v>-</v>
      </c>
    </row>
    <row r="1286" spans="1:9" ht="17.25" customHeight="1">
      <c r="A1286" s="56">
        <v>1282</v>
      </c>
      <c r="B1286" s="57"/>
      <c r="C1286" s="57"/>
      <c r="D1286" s="57"/>
      <c r="E1286" s="57"/>
      <c r="F1286" s="61"/>
      <c r="G1286" s="62"/>
      <c r="I1286" s="63" t="str">
        <f t="shared" si="19"/>
        <v>-</v>
      </c>
    </row>
    <row r="1287" spans="1:9" ht="17.25" customHeight="1">
      <c r="A1287" s="56">
        <v>1283</v>
      </c>
      <c r="B1287" s="57"/>
      <c r="C1287" s="57"/>
      <c r="D1287" s="57"/>
      <c r="E1287" s="57"/>
      <c r="F1287" s="61"/>
      <c r="G1287" s="62"/>
      <c r="I1287" s="63" t="str">
        <f t="shared" si="19"/>
        <v>-</v>
      </c>
    </row>
    <row r="1288" spans="1:9" ht="17.25" customHeight="1">
      <c r="A1288" s="56">
        <v>1284</v>
      </c>
      <c r="B1288" s="57"/>
      <c r="C1288" s="57"/>
      <c r="D1288" s="57"/>
      <c r="E1288" s="58"/>
      <c r="F1288" s="61"/>
      <c r="G1288" s="61"/>
      <c r="I1288" s="63" t="str">
        <f t="shared" si="19"/>
        <v>-</v>
      </c>
    </row>
    <row r="1289" spans="1:9" ht="17.25" customHeight="1">
      <c r="A1289" s="56">
        <v>1285</v>
      </c>
      <c r="B1289" s="57"/>
      <c r="C1289" s="57"/>
      <c r="D1289" s="57"/>
      <c r="E1289" s="58"/>
      <c r="F1289" s="61"/>
      <c r="G1289" s="61"/>
      <c r="I1289" s="63" t="str">
        <f t="shared" si="19"/>
        <v>-</v>
      </c>
    </row>
    <row r="1290" spans="1:9" ht="17.25" customHeight="1">
      <c r="A1290" s="56">
        <v>1286</v>
      </c>
      <c r="B1290" s="57"/>
      <c r="C1290" s="57"/>
      <c r="D1290" s="57"/>
      <c r="E1290" s="58"/>
      <c r="F1290" s="61"/>
      <c r="G1290" s="61"/>
      <c r="I1290" s="63" t="str">
        <f t="shared" si="19"/>
        <v>-</v>
      </c>
    </row>
    <row r="1291" spans="1:9" ht="17.25" customHeight="1">
      <c r="A1291" s="56">
        <v>1287</v>
      </c>
      <c r="B1291" s="57"/>
      <c r="C1291" s="57"/>
      <c r="D1291" s="57"/>
      <c r="E1291" s="57"/>
      <c r="F1291" s="61"/>
      <c r="G1291" s="61"/>
      <c r="I1291" s="63" t="str">
        <f t="shared" si="19"/>
        <v>-</v>
      </c>
    </row>
    <row r="1292" spans="1:9" ht="17.25" customHeight="1">
      <c r="A1292" s="56">
        <v>1288</v>
      </c>
      <c r="B1292" s="57"/>
      <c r="C1292" s="57"/>
      <c r="D1292" s="57"/>
      <c r="E1292" s="57"/>
      <c r="F1292" s="61"/>
      <c r="G1292" s="62"/>
      <c r="I1292" s="63" t="str">
        <f t="shared" si="19"/>
        <v>-</v>
      </c>
    </row>
    <row r="1293" spans="1:9" ht="17.25" customHeight="1">
      <c r="A1293" s="56">
        <v>1289</v>
      </c>
      <c r="B1293" s="57"/>
      <c r="C1293" s="57"/>
      <c r="D1293" s="57"/>
      <c r="E1293" s="57"/>
      <c r="F1293" s="61"/>
      <c r="G1293" s="62"/>
      <c r="I1293" s="63" t="str">
        <f t="shared" si="19"/>
        <v>-</v>
      </c>
    </row>
    <row r="1294" spans="1:9" ht="17.25" customHeight="1">
      <c r="A1294" s="56">
        <v>1290</v>
      </c>
      <c r="B1294" s="57"/>
      <c r="C1294" s="57"/>
      <c r="D1294" s="57"/>
      <c r="E1294" s="57"/>
      <c r="F1294" s="61"/>
      <c r="G1294" s="61"/>
      <c r="I1294" s="63" t="str">
        <f t="shared" si="19"/>
        <v>-</v>
      </c>
    </row>
    <row r="1295" spans="1:9" ht="17.25" customHeight="1">
      <c r="A1295" s="56">
        <v>1291</v>
      </c>
      <c r="B1295" s="57"/>
      <c r="C1295" s="57"/>
      <c r="D1295" s="57"/>
      <c r="E1295" s="57"/>
      <c r="F1295" s="61"/>
      <c r="G1295" s="61"/>
      <c r="I1295" s="63" t="str">
        <f t="shared" si="19"/>
        <v>-</v>
      </c>
    </row>
    <row r="1296" spans="1:9" ht="17.25" customHeight="1">
      <c r="A1296" s="56">
        <v>1292</v>
      </c>
      <c r="B1296" s="57"/>
      <c r="C1296" s="57"/>
      <c r="D1296" s="57"/>
      <c r="E1296" s="57"/>
      <c r="F1296" s="61"/>
      <c r="G1296" s="61"/>
      <c r="I1296" s="63" t="str">
        <f t="shared" si="19"/>
        <v>-</v>
      </c>
    </row>
    <row r="1297" spans="1:9" ht="17.25" customHeight="1">
      <c r="A1297" s="56">
        <v>1293</v>
      </c>
      <c r="B1297" s="57"/>
      <c r="C1297" s="57"/>
      <c r="D1297" s="57"/>
      <c r="E1297" s="57"/>
      <c r="F1297" s="61"/>
      <c r="G1297" s="61"/>
      <c r="I1297" s="63" t="str">
        <f t="shared" si="19"/>
        <v>-</v>
      </c>
    </row>
    <row r="1298" spans="1:9" ht="17.25" customHeight="1">
      <c r="A1298" s="56">
        <v>1294</v>
      </c>
      <c r="B1298" s="57"/>
      <c r="C1298" s="57"/>
      <c r="D1298" s="57"/>
      <c r="E1298" s="57"/>
      <c r="F1298" s="61"/>
      <c r="G1298" s="62"/>
      <c r="I1298" s="63" t="str">
        <f t="shared" si="19"/>
        <v>-</v>
      </c>
    </row>
    <row r="1299" spans="1:9" ht="17.25" customHeight="1">
      <c r="A1299" s="56">
        <v>1295</v>
      </c>
      <c r="B1299" s="57"/>
      <c r="C1299" s="57"/>
      <c r="D1299" s="57"/>
      <c r="E1299" s="57"/>
      <c r="F1299" s="61"/>
      <c r="G1299" s="62"/>
      <c r="I1299" s="63" t="str">
        <f t="shared" si="19"/>
        <v>-</v>
      </c>
    </row>
    <row r="1300" spans="1:9" ht="17.25" customHeight="1">
      <c r="A1300" s="56">
        <v>1296</v>
      </c>
      <c r="B1300" s="57"/>
      <c r="C1300" s="58"/>
      <c r="D1300" s="57"/>
      <c r="E1300" s="57"/>
      <c r="F1300" s="61"/>
      <c r="G1300" s="61"/>
      <c r="I1300" s="63" t="str">
        <f t="shared" si="19"/>
        <v>-</v>
      </c>
    </row>
    <row r="1301" spans="1:9" ht="17.25" customHeight="1">
      <c r="A1301" s="56">
        <v>1297</v>
      </c>
      <c r="B1301" s="57"/>
      <c r="C1301" s="58"/>
      <c r="D1301" s="57"/>
      <c r="E1301" s="57"/>
      <c r="F1301" s="61"/>
      <c r="G1301" s="61"/>
      <c r="I1301" s="63" t="str">
        <f t="shared" si="19"/>
        <v>-</v>
      </c>
    </row>
    <row r="1302" spans="1:9" ht="17.25" customHeight="1">
      <c r="A1302" s="56">
        <v>1298</v>
      </c>
      <c r="B1302" s="57"/>
      <c r="C1302" s="58"/>
      <c r="D1302" s="57"/>
      <c r="E1302" s="57"/>
      <c r="F1302" s="61"/>
      <c r="G1302" s="61"/>
      <c r="I1302" s="63" t="str">
        <f t="shared" si="19"/>
        <v>-</v>
      </c>
    </row>
    <row r="1303" spans="1:9" ht="17.25" customHeight="1">
      <c r="A1303" s="56">
        <v>1299</v>
      </c>
      <c r="B1303" s="57"/>
      <c r="C1303" s="57"/>
      <c r="D1303" s="57"/>
      <c r="E1303" s="57"/>
      <c r="F1303" s="61"/>
      <c r="G1303" s="61"/>
      <c r="I1303" s="63" t="str">
        <f t="shared" si="19"/>
        <v>-</v>
      </c>
    </row>
    <row r="1304" spans="1:9" ht="17.25" customHeight="1">
      <c r="A1304" s="56">
        <v>1300</v>
      </c>
      <c r="B1304" s="57"/>
      <c r="C1304" s="57"/>
      <c r="D1304" s="57"/>
      <c r="E1304" s="57"/>
      <c r="F1304" s="61"/>
      <c r="G1304" s="62"/>
      <c r="I1304" s="63" t="str">
        <f t="shared" si="19"/>
        <v>-</v>
      </c>
    </row>
    <row r="1305" spans="1:9" ht="17.25" customHeight="1">
      <c r="A1305" s="56">
        <v>1301</v>
      </c>
      <c r="B1305" s="57"/>
      <c r="C1305" s="57"/>
      <c r="D1305" s="57"/>
      <c r="E1305" s="57"/>
      <c r="F1305" s="61"/>
      <c r="G1305" s="62"/>
      <c r="I1305" s="63" t="str">
        <f t="shared" si="19"/>
        <v>-</v>
      </c>
    </row>
    <row r="1306" spans="1:9" ht="17.25" customHeight="1">
      <c r="A1306" s="56">
        <v>1302</v>
      </c>
      <c r="B1306" s="57"/>
      <c r="C1306" s="57"/>
      <c r="D1306" s="57"/>
      <c r="E1306" s="57"/>
      <c r="F1306" s="61"/>
      <c r="G1306" s="61"/>
      <c r="I1306" s="63" t="str">
        <f t="shared" si="19"/>
        <v>-</v>
      </c>
    </row>
    <row r="1307" spans="1:9" ht="17.25" customHeight="1">
      <c r="A1307" s="56">
        <v>1303</v>
      </c>
      <c r="B1307" s="57"/>
      <c r="C1307" s="57"/>
      <c r="D1307" s="57"/>
      <c r="E1307" s="57"/>
      <c r="F1307" s="61"/>
      <c r="G1307" s="61"/>
      <c r="I1307" s="63" t="str">
        <f t="shared" si="19"/>
        <v>-</v>
      </c>
    </row>
    <row r="1308" spans="1:9" ht="17.25" customHeight="1">
      <c r="A1308" s="56">
        <v>1304</v>
      </c>
      <c r="B1308" s="57"/>
      <c r="C1308" s="57"/>
      <c r="D1308" s="57"/>
      <c r="E1308" s="57"/>
      <c r="F1308" s="61"/>
      <c r="G1308" s="61"/>
      <c r="I1308" s="63" t="str">
        <f t="shared" si="19"/>
        <v>-</v>
      </c>
    </row>
    <row r="1309" spans="1:9" ht="17.25" customHeight="1">
      <c r="A1309" s="56">
        <v>1305</v>
      </c>
      <c r="B1309" s="57"/>
      <c r="C1309" s="57"/>
      <c r="D1309" s="57"/>
      <c r="E1309" s="57"/>
      <c r="F1309" s="61"/>
      <c r="G1309" s="61"/>
      <c r="I1309" s="63" t="str">
        <f t="shared" si="19"/>
        <v>-</v>
      </c>
    </row>
    <row r="1310" spans="1:9" ht="17.25" customHeight="1">
      <c r="A1310" s="56">
        <v>1306</v>
      </c>
      <c r="B1310" s="57"/>
      <c r="C1310" s="57"/>
      <c r="D1310" s="57"/>
      <c r="E1310" s="57"/>
      <c r="F1310" s="61"/>
      <c r="G1310" s="62"/>
      <c r="I1310" s="63" t="str">
        <f t="shared" si="19"/>
        <v>-</v>
      </c>
    </row>
    <row r="1311" spans="1:9" ht="17.25" customHeight="1">
      <c r="A1311" s="56">
        <v>1307</v>
      </c>
      <c r="B1311" s="57"/>
      <c r="C1311" s="57"/>
      <c r="D1311" s="57"/>
      <c r="E1311" s="57"/>
      <c r="F1311" s="61"/>
      <c r="G1311" s="62"/>
      <c r="I1311" s="63" t="str">
        <f t="shared" si="19"/>
        <v>-</v>
      </c>
    </row>
    <row r="1312" spans="1:9" ht="17.25" customHeight="1">
      <c r="A1312" s="56">
        <v>1308</v>
      </c>
      <c r="B1312" s="57"/>
      <c r="C1312" s="57"/>
      <c r="D1312" s="57"/>
      <c r="E1312" s="57"/>
      <c r="F1312" s="61"/>
      <c r="G1312" s="62"/>
      <c r="I1312" s="63" t="str">
        <f t="shared" si="19"/>
        <v>-</v>
      </c>
    </row>
    <row r="1313" spans="1:9" ht="17.25" customHeight="1">
      <c r="A1313" s="56">
        <v>1309</v>
      </c>
      <c r="B1313" s="57"/>
      <c r="C1313" s="57"/>
      <c r="D1313" s="57"/>
      <c r="E1313" s="57"/>
      <c r="F1313" s="61"/>
      <c r="G1313" s="61"/>
      <c r="I1313" s="63" t="str">
        <f t="shared" si="19"/>
        <v>-</v>
      </c>
    </row>
    <row r="1314" spans="1:9" ht="17.25" customHeight="1">
      <c r="A1314" s="56">
        <v>1310</v>
      </c>
      <c r="B1314" s="57"/>
      <c r="C1314" s="57"/>
      <c r="D1314" s="57"/>
      <c r="E1314" s="57"/>
      <c r="F1314" s="61"/>
      <c r="G1314" s="61"/>
      <c r="I1314" s="63" t="str">
        <f t="shared" si="19"/>
        <v>-</v>
      </c>
    </row>
    <row r="1315" spans="1:9" ht="17.25" customHeight="1">
      <c r="A1315" s="56">
        <v>1311</v>
      </c>
      <c r="B1315" s="57"/>
      <c r="C1315" s="57"/>
      <c r="D1315" s="57"/>
      <c r="E1315" s="57"/>
      <c r="F1315" s="61"/>
      <c r="G1315" s="61"/>
      <c r="I1315" s="63" t="str">
        <f t="shared" si="19"/>
        <v>-</v>
      </c>
    </row>
    <row r="1316" spans="1:9" ht="17.25" customHeight="1">
      <c r="A1316" s="56">
        <v>1312</v>
      </c>
      <c r="B1316" s="57"/>
      <c r="C1316" s="57"/>
      <c r="D1316" s="57"/>
      <c r="E1316" s="57"/>
      <c r="F1316" s="61"/>
      <c r="G1316" s="61"/>
      <c r="I1316" s="63" t="str">
        <f t="shared" si="19"/>
        <v>-</v>
      </c>
    </row>
    <row r="1317" spans="1:9" ht="17.25" customHeight="1">
      <c r="A1317" s="56">
        <v>1313</v>
      </c>
      <c r="B1317" s="57"/>
      <c r="C1317" s="57"/>
      <c r="D1317" s="57"/>
      <c r="E1317" s="57"/>
      <c r="F1317" s="61"/>
      <c r="G1317" s="61"/>
      <c r="I1317" s="63" t="str">
        <f t="shared" si="19"/>
        <v>-</v>
      </c>
    </row>
    <row r="1318" spans="1:9" ht="17.25" customHeight="1">
      <c r="A1318" s="56">
        <v>1314</v>
      </c>
      <c r="B1318" s="57"/>
      <c r="C1318" s="57"/>
      <c r="D1318" s="57"/>
      <c r="E1318" s="57"/>
      <c r="F1318" s="61"/>
      <c r="G1318" s="61"/>
      <c r="I1318" s="63" t="str">
        <f t="shared" si="19"/>
        <v>-</v>
      </c>
    </row>
    <row r="1319" spans="1:9" ht="17.25" customHeight="1">
      <c r="A1319" s="56">
        <v>1315</v>
      </c>
      <c r="B1319" s="57"/>
      <c r="C1319" s="57"/>
      <c r="D1319" s="57"/>
      <c r="E1319" s="57"/>
      <c r="F1319" s="61"/>
      <c r="G1319" s="61"/>
      <c r="I1319" s="63" t="str">
        <f t="shared" si="19"/>
        <v>-</v>
      </c>
    </row>
    <row r="1320" spans="1:9" ht="17.25" customHeight="1">
      <c r="A1320" s="56">
        <v>1316</v>
      </c>
      <c r="B1320" s="57"/>
      <c r="C1320" s="57"/>
      <c r="D1320" s="57"/>
      <c r="E1320" s="57"/>
      <c r="F1320" s="61"/>
      <c r="G1320" s="61"/>
      <c r="I1320" s="63" t="str">
        <f t="shared" si="19"/>
        <v>-</v>
      </c>
    </row>
    <row r="1321" spans="1:9" ht="17.25" customHeight="1">
      <c r="A1321" s="56">
        <v>1317</v>
      </c>
      <c r="B1321" s="57"/>
      <c r="C1321" s="57"/>
      <c r="D1321" s="57"/>
      <c r="E1321" s="57"/>
      <c r="F1321" s="61"/>
      <c r="G1321" s="61"/>
      <c r="I1321" s="63" t="str">
        <f t="shared" si="19"/>
        <v>-</v>
      </c>
    </row>
    <row r="1322" spans="1:9" ht="17.25" customHeight="1">
      <c r="A1322" s="56">
        <v>1318</v>
      </c>
      <c r="B1322" s="57"/>
      <c r="C1322" s="57"/>
      <c r="D1322" s="57"/>
      <c r="E1322" s="57"/>
      <c r="F1322" s="61"/>
      <c r="G1322" s="61"/>
      <c r="I1322" s="63" t="str">
        <f t="shared" si="19"/>
        <v>-</v>
      </c>
    </row>
    <row r="1323" spans="1:9" ht="17.25" customHeight="1">
      <c r="A1323" s="56">
        <v>1319</v>
      </c>
      <c r="B1323" s="57"/>
      <c r="C1323" s="57"/>
      <c r="D1323" s="57"/>
      <c r="E1323" s="57"/>
      <c r="F1323" s="62"/>
      <c r="G1323" s="62"/>
      <c r="I1323" s="63" t="str">
        <f t="shared" si="19"/>
        <v>-</v>
      </c>
    </row>
    <row r="1324" spans="1:9" ht="17.25" customHeight="1">
      <c r="A1324" s="56">
        <v>1320</v>
      </c>
      <c r="B1324" s="57"/>
      <c r="C1324" s="57"/>
      <c r="D1324" s="57"/>
      <c r="E1324" s="57"/>
      <c r="F1324" s="62"/>
      <c r="G1324" s="62"/>
      <c r="I1324" s="63" t="str">
        <f t="shared" si="19"/>
        <v>-</v>
      </c>
    </row>
    <row r="1325" spans="1:9" ht="17.25" customHeight="1">
      <c r="A1325" s="56">
        <v>1321</v>
      </c>
      <c r="B1325" s="57"/>
      <c r="C1325" s="57"/>
      <c r="D1325" s="57"/>
      <c r="E1325" s="57"/>
      <c r="F1325" s="62"/>
      <c r="G1325" s="61"/>
      <c r="I1325" s="63" t="str">
        <f t="shared" si="19"/>
        <v>-</v>
      </c>
    </row>
    <row r="1326" spans="1:9" ht="17.25" customHeight="1">
      <c r="A1326" s="56">
        <v>1322</v>
      </c>
      <c r="B1326" s="57"/>
      <c r="C1326" s="57"/>
      <c r="D1326" s="57"/>
      <c r="E1326" s="57"/>
      <c r="F1326" s="62"/>
      <c r="G1326" s="61"/>
      <c r="I1326" s="63" t="str">
        <f t="shared" si="19"/>
        <v>-</v>
      </c>
    </row>
    <row r="1327" spans="1:9" ht="17.25" customHeight="1">
      <c r="A1327" s="56">
        <v>1323</v>
      </c>
      <c r="B1327" s="57"/>
      <c r="C1327" s="57"/>
      <c r="D1327" s="57"/>
      <c r="E1327" s="57"/>
      <c r="F1327" s="62"/>
      <c r="G1327" s="61"/>
      <c r="I1327" s="63" t="str">
        <f t="shared" si="19"/>
        <v>-</v>
      </c>
    </row>
    <row r="1328" spans="1:9" ht="17.25" customHeight="1">
      <c r="A1328" s="56">
        <v>1324</v>
      </c>
      <c r="B1328" s="57"/>
      <c r="C1328" s="57"/>
      <c r="D1328" s="57"/>
      <c r="E1328" s="57"/>
      <c r="F1328" s="62"/>
      <c r="G1328" s="61"/>
      <c r="I1328" s="63" t="str">
        <f t="shared" si="19"/>
        <v>-</v>
      </c>
    </row>
    <row r="1329" spans="1:9" ht="17.25" customHeight="1">
      <c r="A1329" s="56">
        <v>1325</v>
      </c>
      <c r="B1329" s="57"/>
      <c r="C1329" s="57"/>
      <c r="D1329" s="57"/>
      <c r="E1329" s="57"/>
      <c r="F1329" s="61"/>
      <c r="G1329" s="62"/>
      <c r="I1329" s="63" t="str">
        <f t="shared" si="19"/>
        <v>-</v>
      </c>
    </row>
    <row r="1330" spans="1:9" ht="17.25" customHeight="1">
      <c r="A1330" s="56">
        <v>1326</v>
      </c>
      <c r="B1330" s="57"/>
      <c r="C1330" s="57"/>
      <c r="D1330" s="57"/>
      <c r="E1330" s="57"/>
      <c r="F1330" s="61"/>
      <c r="G1330" s="62"/>
      <c r="I1330" s="63" t="str">
        <f t="shared" si="19"/>
        <v>-</v>
      </c>
    </row>
    <row r="1331" spans="1:9" ht="17.25" customHeight="1">
      <c r="A1331" s="56">
        <v>1327</v>
      </c>
      <c r="B1331" s="57"/>
      <c r="C1331" s="57"/>
      <c r="D1331" s="57"/>
      <c r="E1331" s="57"/>
      <c r="F1331" s="61"/>
      <c r="G1331" s="62"/>
      <c r="I1331" s="63" t="str">
        <f t="shared" si="19"/>
        <v>-</v>
      </c>
    </row>
    <row r="1332" spans="1:9" ht="17.25" customHeight="1">
      <c r="A1332" s="56">
        <v>1328</v>
      </c>
      <c r="B1332" s="57"/>
      <c r="C1332" s="57"/>
      <c r="D1332" s="57"/>
      <c r="E1332" s="57"/>
      <c r="F1332" s="61"/>
      <c r="G1332" s="61"/>
      <c r="I1332" s="63" t="str">
        <f t="shared" si="19"/>
        <v>-</v>
      </c>
    </row>
    <row r="1333" spans="1:9" ht="17.25" customHeight="1">
      <c r="A1333" s="56">
        <v>1329</v>
      </c>
      <c r="B1333" s="57"/>
      <c r="C1333" s="57"/>
      <c r="D1333" s="57"/>
      <c r="E1333" s="57"/>
      <c r="F1333" s="61"/>
      <c r="G1333" s="61"/>
      <c r="I1333" s="63" t="str">
        <f t="shared" si="19"/>
        <v>-</v>
      </c>
    </row>
    <row r="1334" spans="1:9" ht="17.25" customHeight="1">
      <c r="A1334" s="56">
        <v>1330</v>
      </c>
      <c r="B1334" s="57"/>
      <c r="C1334" s="57"/>
      <c r="D1334" s="57"/>
      <c r="E1334" s="57"/>
      <c r="F1334" s="61"/>
      <c r="G1334" s="61"/>
      <c r="I1334" s="63" t="str">
        <f t="shared" si="19"/>
        <v>-</v>
      </c>
    </row>
    <row r="1335" spans="1:9" ht="17.25" customHeight="1">
      <c r="A1335" s="56">
        <v>1331</v>
      </c>
      <c r="B1335" s="57"/>
      <c r="C1335" s="57"/>
      <c r="D1335" s="57"/>
      <c r="E1335" s="57"/>
      <c r="F1335" s="61"/>
      <c r="G1335" s="61"/>
      <c r="I1335" s="63" t="str">
        <f t="shared" si="19"/>
        <v>-</v>
      </c>
    </row>
    <row r="1336" spans="1:9" ht="17.25" customHeight="1">
      <c r="A1336" s="56">
        <v>1332</v>
      </c>
      <c r="B1336" s="57"/>
      <c r="C1336" s="57"/>
      <c r="D1336" s="57"/>
      <c r="E1336" s="57"/>
      <c r="F1336" s="61"/>
      <c r="G1336" s="62"/>
      <c r="I1336" s="63" t="str">
        <f t="shared" si="19"/>
        <v>-</v>
      </c>
    </row>
    <row r="1337" spans="1:9" ht="17.25" customHeight="1">
      <c r="A1337" s="56">
        <v>1333</v>
      </c>
      <c r="B1337" s="57"/>
      <c r="C1337" s="57"/>
      <c r="D1337" s="57"/>
      <c r="E1337" s="57"/>
      <c r="F1337" s="61"/>
      <c r="G1337" s="62"/>
      <c r="I1337" s="63" t="str">
        <f t="shared" si="19"/>
        <v>-</v>
      </c>
    </row>
    <row r="1338" spans="1:9" ht="17.25" customHeight="1">
      <c r="A1338" s="56">
        <v>1334</v>
      </c>
      <c r="B1338" s="57"/>
      <c r="C1338" s="57"/>
      <c r="D1338" s="58"/>
      <c r="E1338" s="57"/>
      <c r="F1338" s="61"/>
      <c r="G1338" s="61"/>
      <c r="I1338" s="63" t="str">
        <f t="shared" si="19"/>
        <v>-</v>
      </c>
    </row>
    <row r="1339" spans="1:9" ht="17.25" customHeight="1">
      <c r="A1339" s="56">
        <v>1335</v>
      </c>
      <c r="B1339" s="57"/>
      <c r="C1339" s="57"/>
      <c r="D1339" s="58"/>
      <c r="E1339" s="57"/>
      <c r="F1339" s="61"/>
      <c r="G1339" s="62"/>
      <c r="I1339" s="63" t="str">
        <f t="shared" si="19"/>
        <v>-</v>
      </c>
    </row>
    <row r="1340" spans="1:9" ht="17.25" customHeight="1">
      <c r="A1340" s="56">
        <v>1336</v>
      </c>
      <c r="B1340" s="57"/>
      <c r="C1340" s="57"/>
      <c r="D1340" s="58"/>
      <c r="E1340" s="57"/>
      <c r="F1340" s="61"/>
      <c r="G1340" s="62"/>
      <c r="I1340" s="63" t="str">
        <f t="shared" si="19"/>
        <v>-</v>
      </c>
    </row>
    <row r="1341" spans="1:9" ht="17.25" customHeight="1">
      <c r="A1341" s="56">
        <v>1337</v>
      </c>
      <c r="B1341" s="57"/>
      <c r="C1341" s="57"/>
      <c r="D1341" s="57"/>
      <c r="E1341" s="57"/>
      <c r="F1341" s="61"/>
      <c r="G1341" s="61"/>
      <c r="I1341" s="63" t="str">
        <f t="shared" si="19"/>
        <v>-</v>
      </c>
    </row>
    <row r="1342" spans="1:9" ht="17.25" customHeight="1">
      <c r="A1342" s="56">
        <v>1338</v>
      </c>
      <c r="B1342" s="57"/>
      <c r="C1342" s="57"/>
      <c r="D1342" s="57"/>
      <c r="E1342" s="57"/>
      <c r="F1342" s="61"/>
      <c r="G1342" s="61"/>
      <c r="I1342" s="63" t="str">
        <f t="shared" si="19"/>
        <v>-</v>
      </c>
    </row>
    <row r="1343" spans="1:9" ht="17.25" customHeight="1">
      <c r="A1343" s="56">
        <v>1339</v>
      </c>
      <c r="B1343" s="57"/>
      <c r="C1343" s="57"/>
      <c r="D1343" s="57"/>
      <c r="E1343" s="57"/>
      <c r="F1343" s="61"/>
      <c r="G1343" s="61"/>
      <c r="I1343" s="63" t="str">
        <f t="shared" si="19"/>
        <v>-</v>
      </c>
    </row>
    <row r="1344" spans="1:9" ht="17.25" customHeight="1">
      <c r="A1344" s="56">
        <v>1340</v>
      </c>
      <c r="B1344" s="57"/>
      <c r="C1344" s="57"/>
      <c r="D1344" s="57"/>
      <c r="E1344" s="57"/>
      <c r="F1344" s="61"/>
      <c r="G1344" s="61"/>
      <c r="I1344" s="63" t="str">
        <f t="shared" si="19"/>
        <v>-</v>
      </c>
    </row>
    <row r="1345" spans="1:9" ht="17.25" customHeight="1">
      <c r="A1345" s="56">
        <v>1341</v>
      </c>
      <c r="B1345" s="57"/>
      <c r="C1345" s="57"/>
      <c r="D1345" s="57"/>
      <c r="E1345" s="57"/>
      <c r="F1345" s="61"/>
      <c r="G1345" s="62"/>
      <c r="I1345" s="63" t="str">
        <f t="shared" si="19"/>
        <v>-</v>
      </c>
    </row>
    <row r="1346" spans="1:9" ht="17.25" customHeight="1">
      <c r="A1346" s="56">
        <v>1342</v>
      </c>
      <c r="B1346" s="57"/>
      <c r="C1346" s="57"/>
      <c r="D1346" s="57"/>
      <c r="E1346" s="57"/>
      <c r="F1346" s="61"/>
      <c r="G1346" s="62"/>
      <c r="I1346" s="63" t="str">
        <f t="shared" si="19"/>
        <v>-</v>
      </c>
    </row>
    <row r="1347" spans="1:9" ht="17.25" customHeight="1">
      <c r="A1347" s="56">
        <v>1343</v>
      </c>
      <c r="B1347" s="57"/>
      <c r="C1347" s="57"/>
      <c r="D1347" s="57"/>
      <c r="E1347" s="57"/>
      <c r="F1347" s="61"/>
      <c r="G1347" s="61"/>
      <c r="I1347" s="63" t="str">
        <f t="shared" si="19"/>
        <v>-</v>
      </c>
    </row>
    <row r="1348" spans="1:9" ht="17.25" customHeight="1">
      <c r="A1348" s="56">
        <v>1344</v>
      </c>
      <c r="B1348" s="57"/>
      <c r="C1348" s="57"/>
      <c r="D1348" s="57"/>
      <c r="E1348" s="57"/>
      <c r="F1348" s="61"/>
      <c r="G1348" s="61"/>
      <c r="I1348" s="63" t="str">
        <f t="shared" si="19"/>
        <v>-</v>
      </c>
    </row>
    <row r="1349" spans="1:9" ht="17.25" customHeight="1">
      <c r="A1349" s="56">
        <v>1345</v>
      </c>
      <c r="B1349" s="57"/>
      <c r="C1349" s="57"/>
      <c r="D1349" s="57"/>
      <c r="E1349" s="57"/>
      <c r="F1349" s="61"/>
      <c r="G1349" s="62"/>
      <c r="I1349" s="63" t="str">
        <f aca="true" t="shared" si="20" ref="I1349:I1412">CONCATENATE(F1349,"-",G1349)</f>
        <v>-</v>
      </c>
    </row>
    <row r="1350" spans="1:9" ht="17.25" customHeight="1">
      <c r="A1350" s="56">
        <v>1346</v>
      </c>
      <c r="B1350" s="57"/>
      <c r="C1350" s="57"/>
      <c r="D1350" s="57"/>
      <c r="E1350" s="57"/>
      <c r="F1350" s="61"/>
      <c r="G1350" s="62"/>
      <c r="I1350" s="63" t="str">
        <f t="shared" si="20"/>
        <v>-</v>
      </c>
    </row>
    <row r="1351" spans="1:9" ht="17.25" customHeight="1">
      <c r="A1351" s="56">
        <v>1347</v>
      </c>
      <c r="B1351" s="57"/>
      <c r="C1351" s="57"/>
      <c r="D1351" s="57"/>
      <c r="E1351" s="57"/>
      <c r="F1351" s="61"/>
      <c r="G1351" s="62"/>
      <c r="I1351" s="63" t="str">
        <f t="shared" si="20"/>
        <v>-</v>
      </c>
    </row>
    <row r="1352" spans="1:9" ht="17.25" customHeight="1">
      <c r="A1352" s="56">
        <v>1348</v>
      </c>
      <c r="B1352" s="57"/>
      <c r="C1352" s="57"/>
      <c r="D1352" s="57"/>
      <c r="E1352" s="57"/>
      <c r="F1352" s="61"/>
      <c r="G1352" s="61"/>
      <c r="I1352" s="63" t="str">
        <f t="shared" si="20"/>
        <v>-</v>
      </c>
    </row>
    <row r="1353" spans="1:9" ht="17.25" customHeight="1">
      <c r="A1353" s="56">
        <v>1349</v>
      </c>
      <c r="B1353" s="57"/>
      <c r="C1353" s="57"/>
      <c r="D1353" s="57"/>
      <c r="E1353" s="57"/>
      <c r="F1353" s="61"/>
      <c r="G1353" s="61"/>
      <c r="I1353" s="63" t="str">
        <f t="shared" si="20"/>
        <v>-</v>
      </c>
    </row>
    <row r="1354" spans="1:9" ht="17.25" customHeight="1">
      <c r="A1354" s="56">
        <v>1350</v>
      </c>
      <c r="B1354" s="57"/>
      <c r="C1354" s="57"/>
      <c r="D1354" s="57"/>
      <c r="E1354" s="57"/>
      <c r="F1354" s="61"/>
      <c r="G1354" s="61"/>
      <c r="I1354" s="63" t="str">
        <f t="shared" si="20"/>
        <v>-</v>
      </c>
    </row>
    <row r="1355" spans="1:9" ht="17.25" customHeight="1">
      <c r="A1355" s="56">
        <v>1351</v>
      </c>
      <c r="B1355" s="57"/>
      <c r="C1355" s="57"/>
      <c r="D1355" s="57"/>
      <c r="E1355" s="57"/>
      <c r="F1355" s="61"/>
      <c r="G1355" s="61"/>
      <c r="I1355" s="63" t="str">
        <f t="shared" si="20"/>
        <v>-</v>
      </c>
    </row>
    <row r="1356" spans="1:9" ht="17.25" customHeight="1">
      <c r="A1356" s="56">
        <v>1352</v>
      </c>
      <c r="B1356" s="57"/>
      <c r="C1356" s="57"/>
      <c r="D1356" s="57"/>
      <c r="E1356" s="57"/>
      <c r="F1356" s="61"/>
      <c r="G1356" s="62"/>
      <c r="I1356" s="63" t="str">
        <f t="shared" si="20"/>
        <v>-</v>
      </c>
    </row>
    <row r="1357" spans="1:9" ht="17.25" customHeight="1">
      <c r="A1357" s="56">
        <v>1353</v>
      </c>
      <c r="B1357" s="57"/>
      <c r="C1357" s="57"/>
      <c r="D1357" s="57"/>
      <c r="E1357" s="57"/>
      <c r="F1357" s="61"/>
      <c r="G1357" s="62"/>
      <c r="I1357" s="63" t="str">
        <f t="shared" si="20"/>
        <v>-</v>
      </c>
    </row>
    <row r="1358" spans="1:9" ht="17.25" customHeight="1">
      <c r="A1358" s="56">
        <v>1354</v>
      </c>
      <c r="B1358" s="57"/>
      <c r="C1358" s="57"/>
      <c r="D1358" s="57"/>
      <c r="E1358" s="57"/>
      <c r="F1358" s="61"/>
      <c r="G1358" s="61"/>
      <c r="I1358" s="63" t="str">
        <f t="shared" si="20"/>
        <v>-</v>
      </c>
    </row>
    <row r="1359" spans="1:9" ht="17.25" customHeight="1">
      <c r="A1359" s="56">
        <v>1355</v>
      </c>
      <c r="B1359" s="57"/>
      <c r="C1359" s="58"/>
      <c r="D1359" s="57"/>
      <c r="E1359" s="58"/>
      <c r="F1359" s="61"/>
      <c r="G1359" s="61"/>
      <c r="I1359" s="63" t="str">
        <f t="shared" si="20"/>
        <v>-</v>
      </c>
    </row>
    <row r="1360" spans="1:9" ht="17.25" customHeight="1">
      <c r="A1360" s="56">
        <v>1356</v>
      </c>
      <c r="B1360" s="57"/>
      <c r="C1360" s="58"/>
      <c r="D1360" s="57"/>
      <c r="E1360" s="58"/>
      <c r="F1360" s="61"/>
      <c r="G1360" s="61"/>
      <c r="I1360" s="63" t="str">
        <f t="shared" si="20"/>
        <v>-</v>
      </c>
    </row>
    <row r="1361" spans="1:9" ht="17.25" customHeight="1">
      <c r="A1361" s="56">
        <v>1357</v>
      </c>
      <c r="B1361" s="57"/>
      <c r="C1361" s="58"/>
      <c r="D1361" s="57"/>
      <c r="E1361" s="58"/>
      <c r="F1361" s="61"/>
      <c r="G1361" s="61"/>
      <c r="I1361" s="63" t="str">
        <f t="shared" si="20"/>
        <v>-</v>
      </c>
    </row>
    <row r="1362" spans="1:9" ht="17.25" customHeight="1">
      <c r="A1362" s="56">
        <v>1358</v>
      </c>
      <c r="B1362" s="57"/>
      <c r="C1362" s="57"/>
      <c r="D1362" s="57"/>
      <c r="E1362" s="57"/>
      <c r="F1362" s="61"/>
      <c r="G1362" s="62"/>
      <c r="I1362" s="63" t="str">
        <f t="shared" si="20"/>
        <v>-</v>
      </c>
    </row>
    <row r="1363" spans="1:9" ht="17.25" customHeight="1">
      <c r="A1363" s="56">
        <v>1359</v>
      </c>
      <c r="B1363" s="57"/>
      <c r="C1363" s="57"/>
      <c r="D1363" s="57"/>
      <c r="E1363" s="57"/>
      <c r="F1363" s="61"/>
      <c r="G1363" s="62"/>
      <c r="I1363" s="63" t="str">
        <f t="shared" si="20"/>
        <v>-</v>
      </c>
    </row>
    <row r="1364" spans="1:9" ht="17.25" customHeight="1">
      <c r="A1364" s="56">
        <v>1360</v>
      </c>
      <c r="B1364" s="57"/>
      <c r="C1364" s="57"/>
      <c r="D1364" s="57"/>
      <c r="E1364" s="57"/>
      <c r="F1364" s="61"/>
      <c r="G1364" s="61"/>
      <c r="I1364" s="63" t="str">
        <f t="shared" si="20"/>
        <v>-</v>
      </c>
    </row>
    <row r="1365" spans="1:9" ht="17.25" customHeight="1">
      <c r="A1365" s="56">
        <v>1361</v>
      </c>
      <c r="B1365" s="57"/>
      <c r="C1365" s="57"/>
      <c r="D1365" s="57"/>
      <c r="E1365" s="57"/>
      <c r="F1365" s="61"/>
      <c r="G1365" s="61"/>
      <c r="I1365" s="63" t="str">
        <f t="shared" si="20"/>
        <v>-</v>
      </c>
    </row>
    <row r="1366" spans="1:9" ht="17.25" customHeight="1">
      <c r="A1366" s="56">
        <v>1362</v>
      </c>
      <c r="B1366" s="57"/>
      <c r="C1366" s="57"/>
      <c r="D1366" s="57"/>
      <c r="E1366" s="57"/>
      <c r="F1366" s="61"/>
      <c r="G1366" s="61"/>
      <c r="I1366" s="63" t="str">
        <f t="shared" si="20"/>
        <v>-</v>
      </c>
    </row>
    <row r="1367" spans="1:9" ht="17.25" customHeight="1">
      <c r="A1367" s="56">
        <v>1363</v>
      </c>
      <c r="B1367" s="57"/>
      <c r="C1367" s="57"/>
      <c r="D1367" s="57"/>
      <c r="E1367" s="57"/>
      <c r="F1367" s="61"/>
      <c r="G1367" s="61"/>
      <c r="I1367" s="63" t="str">
        <f t="shared" si="20"/>
        <v>-</v>
      </c>
    </row>
    <row r="1368" spans="1:9" ht="17.25" customHeight="1">
      <c r="A1368" s="56">
        <v>1364</v>
      </c>
      <c r="B1368" s="57"/>
      <c r="C1368" s="57"/>
      <c r="D1368" s="57"/>
      <c r="E1368" s="57"/>
      <c r="F1368" s="61"/>
      <c r="G1368" s="62"/>
      <c r="I1368" s="63" t="str">
        <f t="shared" si="20"/>
        <v>-</v>
      </c>
    </row>
    <row r="1369" spans="1:9" ht="17.25" customHeight="1">
      <c r="A1369" s="56">
        <v>1365</v>
      </c>
      <c r="B1369" s="57"/>
      <c r="C1369" s="57"/>
      <c r="D1369" s="57"/>
      <c r="E1369" s="57"/>
      <c r="F1369" s="61"/>
      <c r="G1369" s="62"/>
      <c r="I1369" s="63" t="str">
        <f t="shared" si="20"/>
        <v>-</v>
      </c>
    </row>
    <row r="1370" spans="1:9" ht="17.25" customHeight="1">
      <c r="A1370" s="56">
        <v>1366</v>
      </c>
      <c r="B1370" s="57"/>
      <c r="C1370" s="57"/>
      <c r="D1370" s="57"/>
      <c r="E1370" s="57"/>
      <c r="F1370" s="61"/>
      <c r="G1370" s="61"/>
      <c r="I1370" s="63" t="str">
        <f t="shared" si="20"/>
        <v>-</v>
      </c>
    </row>
    <row r="1371" spans="1:9" ht="17.25" customHeight="1">
      <c r="A1371" s="56">
        <v>1367</v>
      </c>
      <c r="B1371" s="57"/>
      <c r="C1371" s="57"/>
      <c r="D1371" s="57"/>
      <c r="E1371" s="57"/>
      <c r="F1371" s="61"/>
      <c r="G1371" s="61"/>
      <c r="I1371" s="63" t="str">
        <f t="shared" si="20"/>
        <v>-</v>
      </c>
    </row>
    <row r="1372" spans="1:9" ht="17.25" customHeight="1">
      <c r="A1372" s="56">
        <v>1368</v>
      </c>
      <c r="B1372" s="57"/>
      <c r="C1372" s="57"/>
      <c r="D1372" s="57"/>
      <c r="E1372" s="57"/>
      <c r="F1372" s="61"/>
      <c r="G1372" s="61"/>
      <c r="I1372" s="63" t="str">
        <f t="shared" si="20"/>
        <v>-</v>
      </c>
    </row>
    <row r="1373" spans="1:9" ht="17.25" customHeight="1">
      <c r="A1373" s="56">
        <v>1369</v>
      </c>
      <c r="B1373" s="57"/>
      <c r="C1373" s="57"/>
      <c r="D1373" s="57"/>
      <c r="E1373" s="57"/>
      <c r="F1373" s="61"/>
      <c r="G1373" s="61"/>
      <c r="I1373" s="63" t="str">
        <f t="shared" si="20"/>
        <v>-</v>
      </c>
    </row>
    <row r="1374" spans="1:9" ht="17.25" customHeight="1">
      <c r="A1374" s="56">
        <v>1370</v>
      </c>
      <c r="B1374" s="57"/>
      <c r="C1374" s="57"/>
      <c r="D1374" s="57"/>
      <c r="E1374" s="57"/>
      <c r="F1374" s="61"/>
      <c r="G1374" s="62"/>
      <c r="I1374" s="63" t="str">
        <f t="shared" si="20"/>
        <v>-</v>
      </c>
    </row>
    <row r="1375" spans="1:9" ht="17.25" customHeight="1">
      <c r="A1375" s="56">
        <v>1371</v>
      </c>
      <c r="B1375" s="57"/>
      <c r="C1375" s="57"/>
      <c r="D1375" s="57"/>
      <c r="E1375" s="57"/>
      <c r="F1375" s="61"/>
      <c r="G1375" s="62"/>
      <c r="I1375" s="63" t="str">
        <f t="shared" si="20"/>
        <v>-</v>
      </c>
    </row>
    <row r="1376" spans="1:9" ht="17.25" customHeight="1">
      <c r="A1376" s="56">
        <v>1372</v>
      </c>
      <c r="B1376" s="57"/>
      <c r="C1376" s="57"/>
      <c r="D1376" s="57"/>
      <c r="E1376" s="57"/>
      <c r="F1376" s="61"/>
      <c r="G1376" s="62"/>
      <c r="I1376" s="63" t="str">
        <f t="shared" si="20"/>
        <v>-</v>
      </c>
    </row>
    <row r="1377" spans="1:9" ht="17.25" customHeight="1">
      <c r="A1377" s="56">
        <v>1373</v>
      </c>
      <c r="B1377" s="57"/>
      <c r="C1377" s="57"/>
      <c r="D1377" s="57"/>
      <c r="E1377" s="57"/>
      <c r="F1377" s="61"/>
      <c r="G1377" s="61"/>
      <c r="I1377" s="63" t="str">
        <f t="shared" si="20"/>
        <v>-</v>
      </c>
    </row>
    <row r="1378" spans="1:9" ht="17.25" customHeight="1">
      <c r="A1378" s="56">
        <v>1374</v>
      </c>
      <c r="B1378" s="57"/>
      <c r="C1378" s="57"/>
      <c r="D1378" s="57"/>
      <c r="E1378" s="57"/>
      <c r="F1378" s="61"/>
      <c r="G1378" s="61"/>
      <c r="I1378" s="63" t="str">
        <f t="shared" si="20"/>
        <v>-</v>
      </c>
    </row>
    <row r="1379" spans="1:9" ht="17.25" customHeight="1">
      <c r="A1379" s="56">
        <v>1375</v>
      </c>
      <c r="B1379" s="57"/>
      <c r="C1379" s="57"/>
      <c r="D1379" s="57"/>
      <c r="E1379" s="57"/>
      <c r="F1379" s="61"/>
      <c r="G1379" s="61"/>
      <c r="I1379" s="63" t="str">
        <f t="shared" si="20"/>
        <v>-</v>
      </c>
    </row>
    <row r="1380" spans="1:9" ht="17.25" customHeight="1">
      <c r="A1380" s="56">
        <v>1376</v>
      </c>
      <c r="B1380" s="57"/>
      <c r="C1380" s="57"/>
      <c r="D1380" s="57"/>
      <c r="E1380" s="57"/>
      <c r="F1380" s="61"/>
      <c r="G1380" s="61"/>
      <c r="I1380" s="63" t="str">
        <f t="shared" si="20"/>
        <v>-</v>
      </c>
    </row>
    <row r="1381" spans="1:9" ht="17.25" customHeight="1">
      <c r="A1381" s="56">
        <v>1377</v>
      </c>
      <c r="B1381" s="57"/>
      <c r="C1381" s="57"/>
      <c r="D1381" s="57"/>
      <c r="E1381" s="57"/>
      <c r="F1381" s="61"/>
      <c r="G1381" s="61"/>
      <c r="I1381" s="63" t="str">
        <f t="shared" si="20"/>
        <v>-</v>
      </c>
    </row>
    <row r="1382" spans="1:9" ht="17.25" customHeight="1">
      <c r="A1382" s="56">
        <v>1378</v>
      </c>
      <c r="B1382" s="57"/>
      <c r="C1382" s="57"/>
      <c r="D1382" s="57"/>
      <c r="E1382" s="57"/>
      <c r="F1382" s="61"/>
      <c r="G1382" s="61"/>
      <c r="I1382" s="63" t="str">
        <f t="shared" si="20"/>
        <v>-</v>
      </c>
    </row>
    <row r="1383" spans="1:9" ht="17.25" customHeight="1">
      <c r="A1383" s="56">
        <v>1379</v>
      </c>
      <c r="B1383" s="57"/>
      <c r="C1383" s="57"/>
      <c r="D1383" s="57"/>
      <c r="E1383" s="57"/>
      <c r="F1383" s="61"/>
      <c r="G1383" s="61"/>
      <c r="I1383" s="63" t="str">
        <f t="shared" si="20"/>
        <v>-</v>
      </c>
    </row>
    <row r="1384" spans="1:9" ht="17.25" customHeight="1">
      <c r="A1384" s="56">
        <v>1380</v>
      </c>
      <c r="B1384" s="57"/>
      <c r="C1384" s="57"/>
      <c r="D1384" s="57"/>
      <c r="E1384" s="57"/>
      <c r="F1384" s="62"/>
      <c r="G1384" s="61"/>
      <c r="I1384" s="63" t="str">
        <f t="shared" si="20"/>
        <v>-</v>
      </c>
    </row>
    <row r="1385" spans="1:9" ht="17.25" customHeight="1">
      <c r="A1385" s="56">
        <v>1381</v>
      </c>
      <c r="B1385" s="57"/>
      <c r="C1385" s="57"/>
      <c r="D1385" s="57"/>
      <c r="E1385" s="57"/>
      <c r="F1385" s="62"/>
      <c r="G1385" s="61"/>
      <c r="I1385" s="63" t="str">
        <f t="shared" si="20"/>
        <v>-</v>
      </c>
    </row>
    <row r="1386" spans="1:9" ht="17.25" customHeight="1">
      <c r="A1386" s="56">
        <v>1382</v>
      </c>
      <c r="B1386" s="57"/>
      <c r="C1386" s="57"/>
      <c r="D1386" s="57"/>
      <c r="E1386" s="57"/>
      <c r="F1386" s="62"/>
      <c r="G1386" s="61"/>
      <c r="I1386" s="63" t="str">
        <f t="shared" si="20"/>
        <v>-</v>
      </c>
    </row>
    <row r="1387" spans="1:9" ht="17.25" customHeight="1">
      <c r="A1387" s="56">
        <v>1383</v>
      </c>
      <c r="B1387" s="57"/>
      <c r="C1387" s="57"/>
      <c r="D1387" s="57"/>
      <c r="E1387" s="57"/>
      <c r="F1387" s="61"/>
      <c r="G1387" s="62"/>
      <c r="I1387" s="63" t="str">
        <f t="shared" si="20"/>
        <v>-</v>
      </c>
    </row>
    <row r="1388" spans="1:9" ht="17.25" customHeight="1">
      <c r="A1388" s="56">
        <v>1384</v>
      </c>
      <c r="B1388" s="57"/>
      <c r="C1388" s="57"/>
      <c r="D1388" s="57"/>
      <c r="E1388" s="57"/>
      <c r="F1388" s="61"/>
      <c r="G1388" s="62"/>
      <c r="I1388" s="63" t="str">
        <f t="shared" si="20"/>
        <v>-</v>
      </c>
    </row>
    <row r="1389" spans="1:9" ht="17.25" customHeight="1">
      <c r="A1389" s="56">
        <v>1385</v>
      </c>
      <c r="B1389" s="57"/>
      <c r="C1389" s="57"/>
      <c r="D1389" s="57"/>
      <c r="E1389" s="57"/>
      <c r="F1389" s="61"/>
      <c r="G1389" s="61"/>
      <c r="I1389" s="63" t="str">
        <f t="shared" si="20"/>
        <v>-</v>
      </c>
    </row>
    <row r="1390" spans="1:9" ht="17.25" customHeight="1">
      <c r="A1390" s="56">
        <v>1386</v>
      </c>
      <c r="B1390" s="57"/>
      <c r="C1390" s="57"/>
      <c r="D1390" s="57"/>
      <c r="E1390" s="57"/>
      <c r="F1390" s="61"/>
      <c r="G1390" s="61"/>
      <c r="I1390" s="63" t="str">
        <f t="shared" si="20"/>
        <v>-</v>
      </c>
    </row>
    <row r="1391" spans="1:9" ht="17.25" customHeight="1">
      <c r="A1391" s="56">
        <v>1387</v>
      </c>
      <c r="B1391" s="57"/>
      <c r="C1391" s="57"/>
      <c r="D1391" s="57"/>
      <c r="E1391" s="57"/>
      <c r="F1391" s="61"/>
      <c r="G1391" s="61"/>
      <c r="I1391" s="63" t="str">
        <f t="shared" si="20"/>
        <v>-</v>
      </c>
    </row>
    <row r="1392" spans="1:9" ht="17.25" customHeight="1">
      <c r="A1392" s="56">
        <v>1388</v>
      </c>
      <c r="B1392" s="57"/>
      <c r="C1392" s="57"/>
      <c r="D1392" s="57"/>
      <c r="E1392" s="57"/>
      <c r="F1392" s="61"/>
      <c r="G1392" s="61"/>
      <c r="I1392" s="63" t="str">
        <f t="shared" si="20"/>
        <v>-</v>
      </c>
    </row>
    <row r="1393" spans="1:9" ht="17.25" customHeight="1">
      <c r="A1393" s="56">
        <v>1389</v>
      </c>
      <c r="B1393" s="57"/>
      <c r="C1393" s="57"/>
      <c r="D1393" s="57"/>
      <c r="E1393" s="57"/>
      <c r="F1393" s="61"/>
      <c r="G1393" s="62"/>
      <c r="I1393" s="63" t="str">
        <f t="shared" si="20"/>
        <v>-</v>
      </c>
    </row>
    <row r="1394" spans="1:9" ht="17.25" customHeight="1">
      <c r="A1394" s="56">
        <v>1390</v>
      </c>
      <c r="B1394" s="57"/>
      <c r="C1394" s="57"/>
      <c r="D1394" s="57"/>
      <c r="E1394" s="57"/>
      <c r="F1394" s="61"/>
      <c r="G1394" s="62"/>
      <c r="I1394" s="63" t="str">
        <f t="shared" si="20"/>
        <v>-</v>
      </c>
    </row>
    <row r="1395" spans="1:9" ht="17.25" customHeight="1">
      <c r="A1395" s="56">
        <v>1391</v>
      </c>
      <c r="B1395" s="57"/>
      <c r="C1395" s="57"/>
      <c r="D1395" s="57"/>
      <c r="E1395" s="57"/>
      <c r="F1395" s="61"/>
      <c r="G1395" s="62"/>
      <c r="I1395" s="63" t="str">
        <f t="shared" si="20"/>
        <v>-</v>
      </c>
    </row>
    <row r="1396" spans="1:9" ht="17.25" customHeight="1">
      <c r="A1396" s="56">
        <v>1392</v>
      </c>
      <c r="B1396" s="57"/>
      <c r="C1396" s="57"/>
      <c r="D1396" s="57"/>
      <c r="E1396" s="57"/>
      <c r="F1396" s="61"/>
      <c r="G1396" s="61"/>
      <c r="I1396" s="63" t="str">
        <f t="shared" si="20"/>
        <v>-</v>
      </c>
    </row>
    <row r="1397" spans="1:9" ht="17.25" customHeight="1">
      <c r="A1397" s="56">
        <v>1393</v>
      </c>
      <c r="B1397" s="57"/>
      <c r="C1397" s="57"/>
      <c r="D1397" s="58"/>
      <c r="E1397" s="57"/>
      <c r="F1397" s="61"/>
      <c r="G1397" s="61"/>
      <c r="I1397" s="63" t="str">
        <f t="shared" si="20"/>
        <v>-</v>
      </c>
    </row>
    <row r="1398" spans="1:9" ht="17.25" customHeight="1">
      <c r="A1398" s="56">
        <v>1394</v>
      </c>
      <c r="B1398" s="57"/>
      <c r="C1398" s="57"/>
      <c r="D1398" s="58"/>
      <c r="E1398" s="57"/>
      <c r="F1398" s="61"/>
      <c r="G1398" s="61"/>
      <c r="I1398" s="63" t="str">
        <f t="shared" si="20"/>
        <v>-</v>
      </c>
    </row>
    <row r="1399" spans="1:9" ht="17.25" customHeight="1">
      <c r="A1399" s="56">
        <v>1395</v>
      </c>
      <c r="B1399" s="57"/>
      <c r="C1399" s="57"/>
      <c r="D1399" s="58"/>
      <c r="E1399" s="57"/>
      <c r="F1399" s="61"/>
      <c r="G1399" s="61"/>
      <c r="I1399" s="63" t="str">
        <f t="shared" si="20"/>
        <v>-</v>
      </c>
    </row>
    <row r="1400" spans="1:9" ht="17.25" customHeight="1">
      <c r="A1400" s="56">
        <v>1396</v>
      </c>
      <c r="B1400" s="57"/>
      <c r="C1400" s="57"/>
      <c r="D1400" s="57"/>
      <c r="E1400" s="57"/>
      <c r="F1400" s="61"/>
      <c r="G1400" s="62"/>
      <c r="I1400" s="63" t="str">
        <f t="shared" si="20"/>
        <v>-</v>
      </c>
    </row>
    <row r="1401" spans="1:9" ht="17.25" customHeight="1">
      <c r="A1401" s="56">
        <v>1397</v>
      </c>
      <c r="B1401" s="57"/>
      <c r="C1401" s="57"/>
      <c r="D1401" s="57"/>
      <c r="E1401" s="57"/>
      <c r="F1401" s="61"/>
      <c r="G1401" s="62"/>
      <c r="I1401" s="63" t="str">
        <f t="shared" si="20"/>
        <v>-</v>
      </c>
    </row>
    <row r="1402" spans="1:9" ht="17.25" customHeight="1">
      <c r="A1402" s="56">
        <v>1398</v>
      </c>
      <c r="B1402" s="57"/>
      <c r="C1402" s="57"/>
      <c r="D1402" s="57"/>
      <c r="E1402" s="57"/>
      <c r="F1402" s="61"/>
      <c r="G1402" s="61"/>
      <c r="I1402" s="63" t="str">
        <f t="shared" si="20"/>
        <v>-</v>
      </c>
    </row>
    <row r="1403" spans="1:9" ht="17.25" customHeight="1">
      <c r="A1403" s="56">
        <v>1399</v>
      </c>
      <c r="B1403" s="57"/>
      <c r="C1403" s="57"/>
      <c r="D1403" s="57"/>
      <c r="E1403" s="57"/>
      <c r="F1403" s="61"/>
      <c r="G1403" s="62"/>
      <c r="I1403" s="63" t="str">
        <f t="shared" si="20"/>
        <v>-</v>
      </c>
    </row>
    <row r="1404" spans="1:9" ht="17.25" customHeight="1">
      <c r="A1404" s="56">
        <v>1400</v>
      </c>
      <c r="B1404" s="57"/>
      <c r="C1404" s="57"/>
      <c r="D1404" s="57"/>
      <c r="E1404" s="57"/>
      <c r="F1404" s="61"/>
      <c r="G1404" s="62"/>
      <c r="I1404" s="63" t="str">
        <f t="shared" si="20"/>
        <v>-</v>
      </c>
    </row>
    <row r="1405" spans="1:9" ht="17.25" customHeight="1">
      <c r="A1405" s="56">
        <v>1401</v>
      </c>
      <c r="B1405" s="57"/>
      <c r="C1405" s="57"/>
      <c r="D1405" s="57"/>
      <c r="E1405" s="57"/>
      <c r="F1405" s="61"/>
      <c r="G1405" s="61"/>
      <c r="I1405" s="63" t="str">
        <f t="shared" si="20"/>
        <v>-</v>
      </c>
    </row>
    <row r="1406" spans="1:9" ht="17.25" customHeight="1">
      <c r="A1406" s="56">
        <v>1402</v>
      </c>
      <c r="B1406" s="57"/>
      <c r="C1406" s="57"/>
      <c r="D1406" s="57"/>
      <c r="E1406" s="57"/>
      <c r="F1406" s="61"/>
      <c r="G1406" s="61"/>
      <c r="I1406" s="63" t="str">
        <f t="shared" si="20"/>
        <v>-</v>
      </c>
    </row>
    <row r="1407" spans="1:9" ht="17.25" customHeight="1">
      <c r="A1407" s="56">
        <v>1403</v>
      </c>
      <c r="B1407" s="57"/>
      <c r="C1407" s="57"/>
      <c r="D1407" s="57"/>
      <c r="E1407" s="57"/>
      <c r="F1407" s="61"/>
      <c r="G1407" s="61"/>
      <c r="I1407" s="63" t="str">
        <f t="shared" si="20"/>
        <v>-</v>
      </c>
    </row>
    <row r="1408" spans="1:9" ht="17.25" customHeight="1">
      <c r="A1408" s="56">
        <v>1404</v>
      </c>
      <c r="B1408" s="57"/>
      <c r="C1408" s="57"/>
      <c r="D1408" s="57"/>
      <c r="E1408" s="57"/>
      <c r="F1408" s="61"/>
      <c r="G1408" s="61"/>
      <c r="I1408" s="63" t="str">
        <f t="shared" si="20"/>
        <v>-</v>
      </c>
    </row>
    <row r="1409" spans="1:9" ht="17.25" customHeight="1">
      <c r="A1409" s="56">
        <v>1405</v>
      </c>
      <c r="B1409" s="57"/>
      <c r="C1409" s="57"/>
      <c r="D1409" s="57"/>
      <c r="E1409" s="57"/>
      <c r="F1409" s="61"/>
      <c r="G1409" s="62"/>
      <c r="I1409" s="63" t="str">
        <f t="shared" si="20"/>
        <v>-</v>
      </c>
    </row>
    <row r="1410" spans="1:9" ht="17.25" customHeight="1">
      <c r="A1410" s="56">
        <v>1406</v>
      </c>
      <c r="B1410" s="57"/>
      <c r="C1410" s="57"/>
      <c r="D1410" s="57"/>
      <c r="E1410" s="57"/>
      <c r="F1410" s="61"/>
      <c r="G1410" s="62"/>
      <c r="I1410" s="63" t="str">
        <f t="shared" si="20"/>
        <v>-</v>
      </c>
    </row>
    <row r="1411" spans="1:9" ht="17.25" customHeight="1">
      <c r="A1411" s="56">
        <v>1407</v>
      </c>
      <c r="B1411" s="57"/>
      <c r="C1411" s="57"/>
      <c r="D1411" s="57"/>
      <c r="E1411" s="57"/>
      <c r="F1411" s="61"/>
      <c r="G1411" s="61"/>
      <c r="I1411" s="63" t="str">
        <f t="shared" si="20"/>
        <v>-</v>
      </c>
    </row>
    <row r="1412" spans="1:9" ht="17.25" customHeight="1">
      <c r="A1412" s="56">
        <v>1408</v>
      </c>
      <c r="B1412" s="57"/>
      <c r="C1412" s="57"/>
      <c r="D1412" s="57"/>
      <c r="E1412" s="57"/>
      <c r="F1412" s="61"/>
      <c r="G1412" s="61"/>
      <c r="I1412" s="63" t="str">
        <f t="shared" si="20"/>
        <v>-</v>
      </c>
    </row>
    <row r="1413" spans="1:9" ht="17.25" customHeight="1">
      <c r="A1413" s="56">
        <v>1409</v>
      </c>
      <c r="B1413" s="57"/>
      <c r="C1413" s="57"/>
      <c r="D1413" s="57"/>
      <c r="E1413" s="57"/>
      <c r="F1413" s="61"/>
      <c r="G1413" s="62"/>
      <c r="I1413" s="63" t="str">
        <f aca="true" t="shared" si="21" ref="I1413:I1476">CONCATENATE(F1413,"-",G1413)</f>
        <v>-</v>
      </c>
    </row>
    <row r="1414" spans="1:9" ht="17.25" customHeight="1">
      <c r="A1414" s="56">
        <v>1410</v>
      </c>
      <c r="B1414" s="57"/>
      <c r="C1414" s="57"/>
      <c r="D1414" s="57"/>
      <c r="E1414" s="57"/>
      <c r="F1414" s="61"/>
      <c r="G1414" s="62"/>
      <c r="I1414" s="63" t="str">
        <f t="shared" si="21"/>
        <v>-</v>
      </c>
    </row>
    <row r="1415" spans="1:9" ht="17.25" customHeight="1">
      <c r="A1415" s="56">
        <v>1411</v>
      </c>
      <c r="B1415" s="57"/>
      <c r="C1415" s="57"/>
      <c r="D1415" s="57"/>
      <c r="E1415" s="57"/>
      <c r="F1415" s="61"/>
      <c r="G1415" s="62"/>
      <c r="I1415" s="63" t="str">
        <f t="shared" si="21"/>
        <v>-</v>
      </c>
    </row>
    <row r="1416" spans="1:9" ht="17.25" customHeight="1">
      <c r="A1416" s="56">
        <v>1412</v>
      </c>
      <c r="B1416" s="57"/>
      <c r="C1416" s="57"/>
      <c r="D1416" s="57"/>
      <c r="E1416" s="57"/>
      <c r="F1416" s="61"/>
      <c r="G1416" s="61"/>
      <c r="I1416" s="63" t="str">
        <f t="shared" si="21"/>
        <v>-</v>
      </c>
    </row>
    <row r="1417" spans="1:9" ht="17.25" customHeight="1">
      <c r="A1417" s="56">
        <v>1413</v>
      </c>
      <c r="B1417" s="57"/>
      <c r="C1417" s="57"/>
      <c r="D1417" s="57"/>
      <c r="E1417" s="57"/>
      <c r="F1417" s="61"/>
      <c r="G1417" s="61"/>
      <c r="I1417" s="63" t="str">
        <f t="shared" si="21"/>
        <v>-</v>
      </c>
    </row>
    <row r="1418" spans="1:9" ht="17.25" customHeight="1">
      <c r="A1418" s="56">
        <v>1414</v>
      </c>
      <c r="B1418" s="57"/>
      <c r="C1418" s="57"/>
      <c r="D1418" s="57"/>
      <c r="E1418" s="57"/>
      <c r="F1418" s="61"/>
      <c r="G1418" s="61"/>
      <c r="I1418" s="63" t="str">
        <f t="shared" si="21"/>
        <v>-</v>
      </c>
    </row>
    <row r="1419" spans="1:9" ht="17.25" customHeight="1">
      <c r="A1419" s="56">
        <v>1415</v>
      </c>
      <c r="B1419" s="57"/>
      <c r="C1419" s="57"/>
      <c r="D1419" s="57"/>
      <c r="E1419" s="57"/>
      <c r="F1419" s="61"/>
      <c r="G1419" s="61"/>
      <c r="I1419" s="63" t="str">
        <f t="shared" si="21"/>
        <v>-</v>
      </c>
    </row>
    <row r="1420" spans="1:9" ht="17.25" customHeight="1">
      <c r="A1420" s="56">
        <v>1416</v>
      </c>
      <c r="B1420" s="57"/>
      <c r="C1420" s="57"/>
      <c r="D1420" s="57"/>
      <c r="E1420" s="57"/>
      <c r="F1420" s="61"/>
      <c r="G1420" s="62"/>
      <c r="I1420" s="63" t="str">
        <f t="shared" si="21"/>
        <v>-</v>
      </c>
    </row>
    <row r="1421" spans="1:9" ht="17.25" customHeight="1">
      <c r="A1421" s="56">
        <v>1417</v>
      </c>
      <c r="B1421" s="57"/>
      <c r="C1421" s="57"/>
      <c r="D1421" s="57"/>
      <c r="E1421" s="57"/>
      <c r="F1421" s="61"/>
      <c r="G1421" s="62"/>
      <c r="I1421" s="63" t="str">
        <f t="shared" si="21"/>
        <v>-</v>
      </c>
    </row>
    <row r="1422" spans="1:9" ht="17.25" customHeight="1">
      <c r="A1422" s="56">
        <v>1418</v>
      </c>
      <c r="B1422" s="57"/>
      <c r="C1422" s="57"/>
      <c r="D1422" s="57"/>
      <c r="E1422" s="57"/>
      <c r="F1422" s="61"/>
      <c r="G1422" s="61"/>
      <c r="I1422" s="63" t="str">
        <f t="shared" si="21"/>
        <v>-</v>
      </c>
    </row>
    <row r="1423" spans="1:9" ht="17.25" customHeight="1">
      <c r="A1423" s="56">
        <v>1419</v>
      </c>
      <c r="B1423" s="57"/>
      <c r="C1423" s="57"/>
      <c r="D1423" s="57"/>
      <c r="E1423" s="57"/>
      <c r="F1423" s="61"/>
      <c r="G1423" s="61"/>
      <c r="I1423" s="63" t="str">
        <f t="shared" si="21"/>
        <v>-</v>
      </c>
    </row>
    <row r="1424" spans="1:9" ht="17.25" customHeight="1">
      <c r="A1424" s="56">
        <v>1420</v>
      </c>
      <c r="B1424" s="57"/>
      <c r="C1424" s="57"/>
      <c r="D1424" s="57"/>
      <c r="E1424" s="57"/>
      <c r="F1424" s="61"/>
      <c r="G1424" s="61"/>
      <c r="I1424" s="63" t="str">
        <f t="shared" si="21"/>
        <v>-</v>
      </c>
    </row>
    <row r="1425" spans="1:9" ht="17.25" customHeight="1">
      <c r="A1425" s="56">
        <v>1421</v>
      </c>
      <c r="B1425" s="57"/>
      <c r="C1425" s="57"/>
      <c r="D1425" s="57"/>
      <c r="E1425" s="57"/>
      <c r="F1425" s="61"/>
      <c r="G1425" s="61"/>
      <c r="I1425" s="63" t="str">
        <f t="shared" si="21"/>
        <v>-</v>
      </c>
    </row>
    <row r="1426" spans="1:9" ht="17.25" customHeight="1">
      <c r="A1426" s="56">
        <v>1422</v>
      </c>
      <c r="B1426" s="57"/>
      <c r="C1426" s="57"/>
      <c r="D1426" s="57"/>
      <c r="E1426" s="57"/>
      <c r="F1426" s="61"/>
      <c r="G1426" s="62"/>
      <c r="I1426" s="63" t="str">
        <f t="shared" si="21"/>
        <v>-</v>
      </c>
    </row>
    <row r="1427" spans="1:9" ht="17.25" customHeight="1">
      <c r="A1427" s="56">
        <v>1423</v>
      </c>
      <c r="B1427" s="57"/>
      <c r="C1427" s="57"/>
      <c r="D1427" s="57"/>
      <c r="E1427" s="57"/>
      <c r="F1427" s="61"/>
      <c r="G1427" s="62"/>
      <c r="I1427" s="63" t="str">
        <f t="shared" si="21"/>
        <v>-</v>
      </c>
    </row>
    <row r="1428" spans="1:9" ht="17.25" customHeight="1">
      <c r="A1428" s="56">
        <v>1424</v>
      </c>
      <c r="B1428" s="57"/>
      <c r="C1428" s="57"/>
      <c r="D1428" s="57"/>
      <c r="E1428" s="57"/>
      <c r="F1428" s="61"/>
      <c r="G1428" s="61"/>
      <c r="I1428" s="63" t="str">
        <f t="shared" si="21"/>
        <v>-</v>
      </c>
    </row>
    <row r="1429" spans="1:9" ht="17.25" customHeight="1">
      <c r="A1429" s="56">
        <v>1425</v>
      </c>
      <c r="B1429" s="57"/>
      <c r="C1429" s="57"/>
      <c r="D1429" s="57"/>
      <c r="E1429" s="57"/>
      <c r="F1429" s="61"/>
      <c r="G1429" s="61"/>
      <c r="I1429" s="63" t="str">
        <f t="shared" si="21"/>
        <v>-</v>
      </c>
    </row>
    <row r="1430" spans="1:9" ht="17.25" customHeight="1">
      <c r="A1430" s="56">
        <v>1426</v>
      </c>
      <c r="B1430" s="57"/>
      <c r="C1430" s="57"/>
      <c r="D1430" s="57"/>
      <c r="E1430" s="58"/>
      <c r="F1430" s="61"/>
      <c r="G1430" s="61"/>
      <c r="I1430" s="63" t="str">
        <f t="shared" si="21"/>
        <v>-</v>
      </c>
    </row>
    <row r="1431" spans="1:9" ht="17.25" customHeight="1">
      <c r="A1431" s="56">
        <v>1427</v>
      </c>
      <c r="B1431" s="57"/>
      <c r="C1431" s="57"/>
      <c r="D1431" s="57"/>
      <c r="E1431" s="58"/>
      <c r="F1431" s="61"/>
      <c r="G1431" s="61"/>
      <c r="I1431" s="63" t="str">
        <f t="shared" si="21"/>
        <v>-</v>
      </c>
    </row>
    <row r="1432" spans="1:9" ht="17.25" customHeight="1">
      <c r="A1432" s="56">
        <v>1428</v>
      </c>
      <c r="B1432" s="57"/>
      <c r="C1432" s="57"/>
      <c r="D1432" s="57"/>
      <c r="E1432" s="58"/>
      <c r="F1432" s="61"/>
      <c r="G1432" s="62"/>
      <c r="I1432" s="63" t="str">
        <f t="shared" si="21"/>
        <v>-</v>
      </c>
    </row>
    <row r="1433" spans="1:9" ht="17.25" customHeight="1">
      <c r="A1433" s="56">
        <v>1429</v>
      </c>
      <c r="B1433" s="57"/>
      <c r="C1433" s="57"/>
      <c r="D1433" s="57"/>
      <c r="E1433" s="57"/>
      <c r="F1433" s="61"/>
      <c r="G1433" s="62"/>
      <c r="I1433" s="63" t="str">
        <f t="shared" si="21"/>
        <v>-</v>
      </c>
    </row>
    <row r="1434" spans="1:9" ht="17.25" customHeight="1">
      <c r="A1434" s="56">
        <v>1430</v>
      </c>
      <c r="B1434" s="57"/>
      <c r="C1434" s="57"/>
      <c r="D1434" s="57"/>
      <c r="E1434" s="57"/>
      <c r="F1434" s="61"/>
      <c r="G1434" s="61"/>
      <c r="I1434" s="63" t="str">
        <f t="shared" si="21"/>
        <v>-</v>
      </c>
    </row>
    <row r="1435" spans="1:9" ht="17.25" customHeight="1">
      <c r="A1435" s="56">
        <v>1431</v>
      </c>
      <c r="B1435" s="57"/>
      <c r="C1435" s="57"/>
      <c r="D1435" s="57"/>
      <c r="E1435" s="57"/>
      <c r="F1435" s="61"/>
      <c r="G1435" s="61"/>
      <c r="I1435" s="63" t="str">
        <f t="shared" si="21"/>
        <v>-</v>
      </c>
    </row>
    <row r="1436" spans="1:9" ht="17.25" customHeight="1">
      <c r="A1436" s="56">
        <v>1432</v>
      </c>
      <c r="B1436" s="57"/>
      <c r="C1436" s="57"/>
      <c r="D1436" s="57"/>
      <c r="E1436" s="57"/>
      <c r="F1436" s="61"/>
      <c r="G1436" s="61"/>
      <c r="I1436" s="63" t="str">
        <f t="shared" si="21"/>
        <v>-</v>
      </c>
    </row>
    <row r="1437" spans="1:9" ht="17.25" customHeight="1">
      <c r="A1437" s="56">
        <v>1433</v>
      </c>
      <c r="B1437" s="57"/>
      <c r="C1437" s="57"/>
      <c r="D1437" s="57"/>
      <c r="E1437" s="57"/>
      <c r="F1437" s="61"/>
      <c r="G1437" s="61"/>
      <c r="I1437" s="63" t="str">
        <f t="shared" si="21"/>
        <v>-</v>
      </c>
    </row>
    <row r="1438" spans="1:9" ht="17.25" customHeight="1">
      <c r="A1438" s="56">
        <v>1434</v>
      </c>
      <c r="B1438" s="57"/>
      <c r="C1438" s="57"/>
      <c r="D1438" s="57"/>
      <c r="E1438" s="57"/>
      <c r="F1438" s="62"/>
      <c r="G1438" s="62"/>
      <c r="I1438" s="63" t="str">
        <f t="shared" si="21"/>
        <v>-</v>
      </c>
    </row>
    <row r="1439" spans="1:9" ht="17.25" customHeight="1">
      <c r="A1439" s="56">
        <v>1435</v>
      </c>
      <c r="B1439" s="57"/>
      <c r="C1439" s="57"/>
      <c r="D1439" s="57"/>
      <c r="E1439" s="57"/>
      <c r="F1439" s="62"/>
      <c r="G1439" s="62"/>
      <c r="I1439" s="63" t="str">
        <f t="shared" si="21"/>
        <v>-</v>
      </c>
    </row>
    <row r="1440" spans="1:9" ht="17.25" customHeight="1">
      <c r="A1440" s="56">
        <v>1436</v>
      </c>
      <c r="B1440" s="57"/>
      <c r="C1440" s="57"/>
      <c r="D1440" s="57"/>
      <c r="E1440" s="57"/>
      <c r="F1440" s="62"/>
      <c r="G1440" s="62"/>
      <c r="I1440" s="63" t="str">
        <f t="shared" si="21"/>
        <v>-</v>
      </c>
    </row>
    <row r="1441" spans="1:9" ht="17.25" customHeight="1">
      <c r="A1441" s="56">
        <v>1437</v>
      </c>
      <c r="B1441" s="57"/>
      <c r="C1441" s="57"/>
      <c r="D1441" s="57"/>
      <c r="E1441" s="57"/>
      <c r="F1441" s="61"/>
      <c r="G1441" s="61"/>
      <c r="I1441" s="63" t="str">
        <f t="shared" si="21"/>
        <v>-</v>
      </c>
    </row>
    <row r="1442" spans="1:9" ht="17.25" customHeight="1">
      <c r="A1442" s="56">
        <v>1438</v>
      </c>
      <c r="B1442" s="57"/>
      <c r="C1442" s="57"/>
      <c r="D1442" s="57"/>
      <c r="E1442" s="57"/>
      <c r="F1442" s="61"/>
      <c r="G1442" s="61"/>
      <c r="I1442" s="63" t="str">
        <f t="shared" si="21"/>
        <v>-</v>
      </c>
    </row>
    <row r="1443" spans="1:9" ht="17.25" customHeight="1">
      <c r="A1443" s="56">
        <v>1439</v>
      </c>
      <c r="B1443" s="57"/>
      <c r="C1443" s="57"/>
      <c r="D1443" s="57"/>
      <c r="E1443" s="57"/>
      <c r="F1443" s="61"/>
      <c r="G1443" s="61"/>
      <c r="I1443" s="63" t="str">
        <f t="shared" si="21"/>
        <v>-</v>
      </c>
    </row>
    <row r="1444" spans="1:9" ht="17.25" customHeight="1">
      <c r="A1444" s="56">
        <v>1440</v>
      </c>
      <c r="B1444" s="57"/>
      <c r="C1444" s="57"/>
      <c r="D1444" s="57"/>
      <c r="E1444" s="57"/>
      <c r="F1444" s="61"/>
      <c r="G1444" s="61"/>
      <c r="I1444" s="63" t="str">
        <f t="shared" si="21"/>
        <v>-</v>
      </c>
    </row>
    <row r="1445" spans="1:9" ht="17.25" customHeight="1">
      <c r="A1445" s="56">
        <v>1441</v>
      </c>
      <c r="B1445" s="57"/>
      <c r="C1445" s="57"/>
      <c r="D1445" s="57"/>
      <c r="E1445" s="57"/>
      <c r="F1445" s="61"/>
      <c r="G1445" s="61"/>
      <c r="I1445" s="63" t="str">
        <f t="shared" si="21"/>
        <v>-</v>
      </c>
    </row>
    <row r="1446" spans="1:9" ht="17.25" customHeight="1">
      <c r="A1446" s="56">
        <v>1442</v>
      </c>
      <c r="B1446" s="57"/>
      <c r="C1446" s="57"/>
      <c r="D1446" s="57"/>
      <c r="E1446" s="57"/>
      <c r="F1446" s="61"/>
      <c r="G1446" s="61"/>
      <c r="I1446" s="63" t="str">
        <f t="shared" si="21"/>
        <v>-</v>
      </c>
    </row>
    <row r="1447" spans="1:9" ht="17.25" customHeight="1">
      <c r="A1447" s="56">
        <v>1443</v>
      </c>
      <c r="B1447" s="57"/>
      <c r="C1447" s="57"/>
      <c r="D1447" s="57"/>
      <c r="E1447" s="57"/>
      <c r="F1447" s="61"/>
      <c r="G1447" s="61"/>
      <c r="I1447" s="63" t="str">
        <f t="shared" si="21"/>
        <v>-</v>
      </c>
    </row>
    <row r="1448" spans="1:9" ht="17.25" customHeight="1">
      <c r="A1448" s="56">
        <v>1444</v>
      </c>
      <c r="B1448" s="57"/>
      <c r="C1448" s="57"/>
      <c r="D1448" s="57"/>
      <c r="E1448" s="57"/>
      <c r="F1448" s="61"/>
      <c r="G1448" s="61"/>
      <c r="I1448" s="63" t="str">
        <f t="shared" si="21"/>
        <v>-</v>
      </c>
    </row>
    <row r="1449" spans="1:9" ht="17.25" customHeight="1">
      <c r="A1449" s="56">
        <v>1445</v>
      </c>
      <c r="B1449" s="57"/>
      <c r="C1449" s="57"/>
      <c r="D1449" s="57"/>
      <c r="E1449" s="57"/>
      <c r="F1449" s="61"/>
      <c r="G1449" s="61"/>
      <c r="I1449" s="63" t="str">
        <f t="shared" si="21"/>
        <v>-</v>
      </c>
    </row>
    <row r="1450" spans="1:9" ht="17.25" customHeight="1">
      <c r="A1450" s="56">
        <v>1446</v>
      </c>
      <c r="B1450" s="57"/>
      <c r="C1450" s="57"/>
      <c r="D1450" s="57"/>
      <c r="E1450" s="57"/>
      <c r="F1450" s="61"/>
      <c r="G1450" s="61"/>
      <c r="I1450" s="63" t="str">
        <f t="shared" si="21"/>
        <v>-</v>
      </c>
    </row>
    <row r="1451" spans="1:9" ht="17.25" customHeight="1">
      <c r="A1451" s="56">
        <v>1447</v>
      </c>
      <c r="B1451" s="57"/>
      <c r="C1451" s="57"/>
      <c r="D1451" s="57"/>
      <c r="E1451" s="57"/>
      <c r="F1451" s="61"/>
      <c r="G1451" s="62"/>
      <c r="I1451" s="63" t="str">
        <f t="shared" si="21"/>
        <v>-</v>
      </c>
    </row>
    <row r="1452" spans="1:9" ht="17.25" customHeight="1">
      <c r="A1452" s="56">
        <v>1448</v>
      </c>
      <c r="B1452" s="57"/>
      <c r="C1452" s="57"/>
      <c r="D1452" s="57"/>
      <c r="E1452" s="57"/>
      <c r="F1452" s="61"/>
      <c r="G1452" s="62"/>
      <c r="I1452" s="63" t="str">
        <f t="shared" si="21"/>
        <v>-</v>
      </c>
    </row>
    <row r="1453" spans="1:9" ht="17.25" customHeight="1">
      <c r="A1453" s="56">
        <v>1449</v>
      </c>
      <c r="B1453" s="57"/>
      <c r="C1453" s="58"/>
      <c r="D1453" s="57"/>
      <c r="E1453" s="57"/>
      <c r="F1453" s="61"/>
      <c r="G1453" s="61"/>
      <c r="I1453" s="63" t="str">
        <f t="shared" si="21"/>
        <v>-</v>
      </c>
    </row>
    <row r="1454" spans="1:9" ht="17.25" customHeight="1">
      <c r="A1454" s="56">
        <v>1450</v>
      </c>
      <c r="B1454" s="57"/>
      <c r="C1454" s="58"/>
      <c r="D1454" s="57"/>
      <c r="E1454" s="57"/>
      <c r="F1454" s="61"/>
      <c r="G1454" s="61"/>
      <c r="I1454" s="63" t="str">
        <f t="shared" si="21"/>
        <v>-</v>
      </c>
    </row>
    <row r="1455" spans="1:9" ht="17.25" customHeight="1">
      <c r="A1455" s="56">
        <v>1451</v>
      </c>
      <c r="B1455" s="57"/>
      <c r="C1455" s="58"/>
      <c r="D1455" s="57"/>
      <c r="E1455" s="57"/>
      <c r="F1455" s="61"/>
      <c r="G1455" s="61"/>
      <c r="I1455" s="63" t="str">
        <f t="shared" si="21"/>
        <v>-</v>
      </c>
    </row>
    <row r="1456" spans="1:9" ht="17.25" customHeight="1">
      <c r="A1456" s="56">
        <v>1452</v>
      </c>
      <c r="B1456" s="57"/>
      <c r="C1456" s="57"/>
      <c r="D1456" s="58"/>
      <c r="E1456" s="57"/>
      <c r="F1456" s="61"/>
      <c r="G1456" s="61"/>
      <c r="H1456" s="64"/>
      <c r="I1456" s="63" t="str">
        <f t="shared" si="21"/>
        <v>-</v>
      </c>
    </row>
    <row r="1457" spans="1:9" ht="17.25" customHeight="1">
      <c r="A1457" s="56">
        <v>1453</v>
      </c>
      <c r="B1457" s="57"/>
      <c r="C1457" s="57"/>
      <c r="D1457" s="58"/>
      <c r="E1457" s="57"/>
      <c r="F1457" s="61"/>
      <c r="G1457" s="62"/>
      <c r="H1457" s="64"/>
      <c r="I1457" s="63" t="str">
        <f t="shared" si="21"/>
        <v>-</v>
      </c>
    </row>
    <row r="1458" spans="1:9" ht="17.25" customHeight="1">
      <c r="A1458" s="56">
        <v>1454</v>
      </c>
      <c r="B1458" s="57"/>
      <c r="C1458" s="57"/>
      <c r="D1458" s="58"/>
      <c r="E1458" s="57"/>
      <c r="F1458" s="61"/>
      <c r="G1458" s="62"/>
      <c r="H1458" s="64"/>
      <c r="I1458" s="63" t="str">
        <f t="shared" si="21"/>
        <v>-</v>
      </c>
    </row>
    <row r="1459" spans="1:9" ht="17.25" customHeight="1">
      <c r="A1459" s="56">
        <v>1455</v>
      </c>
      <c r="B1459" s="57"/>
      <c r="C1459" s="57"/>
      <c r="D1459" s="57"/>
      <c r="E1459" s="57"/>
      <c r="F1459" s="61"/>
      <c r="G1459" s="62"/>
      <c r="H1459" s="64"/>
      <c r="I1459" s="63" t="str">
        <f t="shared" si="21"/>
        <v>-</v>
      </c>
    </row>
    <row r="1460" spans="1:9" ht="17.25" customHeight="1">
      <c r="A1460" s="56">
        <v>1456</v>
      </c>
      <c r="B1460" s="57"/>
      <c r="C1460" s="57"/>
      <c r="D1460" s="57"/>
      <c r="E1460" s="57"/>
      <c r="F1460" s="61"/>
      <c r="G1460" s="61"/>
      <c r="H1460" s="64"/>
      <c r="I1460" s="63" t="str">
        <f t="shared" si="21"/>
        <v>-</v>
      </c>
    </row>
    <row r="1461" spans="1:9" ht="17.25" customHeight="1">
      <c r="A1461" s="56">
        <v>1457</v>
      </c>
      <c r="B1461" s="57"/>
      <c r="C1461" s="57"/>
      <c r="D1461" s="57"/>
      <c r="E1461" s="57"/>
      <c r="F1461" s="61"/>
      <c r="G1461" s="61"/>
      <c r="H1461" s="64"/>
      <c r="I1461" s="63" t="str">
        <f t="shared" si="21"/>
        <v>-</v>
      </c>
    </row>
    <row r="1462" spans="1:9" ht="17.25" customHeight="1">
      <c r="A1462" s="56">
        <v>1458</v>
      </c>
      <c r="B1462" s="57"/>
      <c r="C1462" s="57"/>
      <c r="D1462" s="57"/>
      <c r="E1462" s="57"/>
      <c r="F1462" s="61"/>
      <c r="G1462" s="61"/>
      <c r="H1462" s="57"/>
      <c r="I1462" s="63" t="str">
        <f t="shared" si="21"/>
        <v>-</v>
      </c>
    </row>
    <row r="1463" spans="1:9" ht="17.25" customHeight="1">
      <c r="A1463" s="56">
        <v>1459</v>
      </c>
      <c r="B1463" s="57"/>
      <c r="C1463" s="57"/>
      <c r="D1463" s="57"/>
      <c r="E1463" s="57"/>
      <c r="F1463" s="61"/>
      <c r="G1463" s="61"/>
      <c r="H1463" s="57"/>
      <c r="I1463" s="63" t="str">
        <f t="shared" si="21"/>
        <v>-</v>
      </c>
    </row>
    <row r="1464" spans="1:9" ht="17.25" customHeight="1">
      <c r="A1464" s="56">
        <v>1460</v>
      </c>
      <c r="B1464" s="57"/>
      <c r="C1464" s="57"/>
      <c r="D1464" s="57"/>
      <c r="E1464" s="57"/>
      <c r="F1464" s="61"/>
      <c r="G1464" s="62"/>
      <c r="H1464" s="57"/>
      <c r="I1464" s="63" t="str">
        <f t="shared" si="21"/>
        <v>-</v>
      </c>
    </row>
    <row r="1465" spans="1:9" ht="17.25" customHeight="1">
      <c r="A1465" s="56">
        <v>1461</v>
      </c>
      <c r="B1465" s="57"/>
      <c r="C1465" s="57"/>
      <c r="D1465" s="57"/>
      <c r="E1465" s="57"/>
      <c r="F1465" s="61"/>
      <c r="G1465" s="62"/>
      <c r="H1465" s="57"/>
      <c r="I1465" s="63" t="str">
        <f t="shared" si="21"/>
        <v>-</v>
      </c>
    </row>
    <row r="1466" spans="1:9" ht="17.25" customHeight="1">
      <c r="A1466" s="56">
        <v>1462</v>
      </c>
      <c r="B1466" s="57"/>
      <c r="C1466" s="57"/>
      <c r="D1466" s="57"/>
      <c r="E1466" s="57"/>
      <c r="F1466" s="61"/>
      <c r="G1466" s="61"/>
      <c r="H1466" s="57"/>
      <c r="I1466" s="63" t="str">
        <f t="shared" si="21"/>
        <v>-</v>
      </c>
    </row>
    <row r="1467" spans="1:9" ht="17.25" customHeight="1">
      <c r="A1467" s="56">
        <v>1463</v>
      </c>
      <c r="B1467" s="57"/>
      <c r="C1467" s="57"/>
      <c r="D1467" s="57"/>
      <c r="E1467" s="57"/>
      <c r="F1467" s="61"/>
      <c r="G1467" s="62"/>
      <c r="H1467" s="57"/>
      <c r="I1467" s="63" t="str">
        <f t="shared" si="21"/>
        <v>-</v>
      </c>
    </row>
    <row r="1468" spans="1:9" ht="17.25" customHeight="1">
      <c r="A1468" s="56">
        <v>1464</v>
      </c>
      <c r="B1468" s="57"/>
      <c r="C1468" s="57"/>
      <c r="D1468" s="57"/>
      <c r="E1468" s="57"/>
      <c r="F1468" s="61"/>
      <c r="G1468" s="62"/>
      <c r="H1468" s="57"/>
      <c r="I1468" s="63" t="str">
        <f t="shared" si="21"/>
        <v>-</v>
      </c>
    </row>
    <row r="1469" spans="1:9" ht="17.25" customHeight="1">
      <c r="A1469" s="56">
        <v>1465</v>
      </c>
      <c r="B1469" s="57"/>
      <c r="C1469" s="57"/>
      <c r="D1469" s="57"/>
      <c r="E1469" s="57"/>
      <c r="F1469" s="61"/>
      <c r="G1469" s="61"/>
      <c r="H1469" s="57"/>
      <c r="I1469" s="63" t="str">
        <f t="shared" si="21"/>
        <v>-</v>
      </c>
    </row>
    <row r="1470" spans="1:9" ht="17.25" customHeight="1">
      <c r="A1470" s="56">
        <v>1466</v>
      </c>
      <c r="B1470" s="57"/>
      <c r="C1470" s="57"/>
      <c r="D1470" s="57"/>
      <c r="E1470" s="57"/>
      <c r="F1470" s="61"/>
      <c r="G1470" s="61"/>
      <c r="H1470" s="57"/>
      <c r="I1470" s="63" t="str">
        <f t="shared" si="21"/>
        <v>-</v>
      </c>
    </row>
    <row r="1471" spans="1:9" ht="17.25" customHeight="1">
      <c r="A1471" s="56">
        <v>1467</v>
      </c>
      <c r="B1471" s="57"/>
      <c r="C1471" s="57"/>
      <c r="D1471" s="57"/>
      <c r="E1471" s="57"/>
      <c r="F1471" s="61"/>
      <c r="G1471" s="61"/>
      <c r="H1471" s="57"/>
      <c r="I1471" s="63" t="str">
        <f t="shared" si="21"/>
        <v>-</v>
      </c>
    </row>
    <row r="1472" spans="1:9" ht="17.25" customHeight="1">
      <c r="A1472" s="56">
        <v>1468</v>
      </c>
      <c r="B1472" s="57"/>
      <c r="C1472" s="57"/>
      <c r="D1472" s="57"/>
      <c r="E1472" s="57"/>
      <c r="F1472" s="61"/>
      <c r="G1472" s="61"/>
      <c r="H1472" s="57"/>
      <c r="I1472" s="63" t="str">
        <f t="shared" si="21"/>
        <v>-</v>
      </c>
    </row>
    <row r="1473" spans="1:9" ht="17.25" customHeight="1">
      <c r="A1473" s="56">
        <v>1469</v>
      </c>
      <c r="B1473" s="57"/>
      <c r="C1473" s="57"/>
      <c r="D1473" s="57"/>
      <c r="E1473" s="57"/>
      <c r="F1473" s="61"/>
      <c r="G1473" s="62"/>
      <c r="H1473" s="57"/>
      <c r="I1473" s="63" t="str">
        <f t="shared" si="21"/>
        <v>-</v>
      </c>
    </row>
    <row r="1474" spans="1:9" ht="17.25" customHeight="1">
      <c r="A1474" s="56">
        <v>1470</v>
      </c>
      <c r="B1474" s="57"/>
      <c r="C1474" s="57"/>
      <c r="D1474" s="57"/>
      <c r="E1474" s="57"/>
      <c r="F1474" s="61"/>
      <c r="G1474" s="62"/>
      <c r="H1474" s="57"/>
      <c r="I1474" s="63" t="str">
        <f t="shared" si="21"/>
        <v>-</v>
      </c>
    </row>
    <row r="1475" spans="1:9" ht="17.25" customHeight="1">
      <c r="A1475" s="56">
        <v>1471</v>
      </c>
      <c r="B1475" s="57"/>
      <c r="C1475" s="57"/>
      <c r="D1475" s="57"/>
      <c r="E1475" s="57"/>
      <c r="F1475" s="61"/>
      <c r="G1475" s="61"/>
      <c r="H1475" s="57"/>
      <c r="I1475" s="63" t="str">
        <f t="shared" si="21"/>
        <v>-</v>
      </c>
    </row>
    <row r="1476" spans="1:9" ht="17.25" customHeight="1">
      <c r="A1476" s="56">
        <v>1472</v>
      </c>
      <c r="B1476" s="57"/>
      <c r="C1476" s="57"/>
      <c r="D1476" s="57"/>
      <c r="E1476" s="57"/>
      <c r="F1476" s="61"/>
      <c r="G1476" s="61"/>
      <c r="H1476" s="57"/>
      <c r="I1476" s="63" t="str">
        <f t="shared" si="21"/>
        <v>-</v>
      </c>
    </row>
    <row r="1477" spans="1:9" ht="17.25" customHeight="1">
      <c r="A1477" s="56">
        <v>1473</v>
      </c>
      <c r="B1477" s="57"/>
      <c r="C1477" s="57"/>
      <c r="D1477" s="57"/>
      <c r="E1477" s="57"/>
      <c r="F1477" s="61"/>
      <c r="G1477" s="62"/>
      <c r="H1477" s="57"/>
      <c r="I1477" s="63" t="str">
        <f aca="true" t="shared" si="22" ref="I1477:I1504">CONCATENATE(F1477,"-",G1477)</f>
        <v>-</v>
      </c>
    </row>
    <row r="1478" spans="1:9" ht="17.25" customHeight="1">
      <c r="A1478" s="56">
        <v>1474</v>
      </c>
      <c r="B1478" s="57"/>
      <c r="C1478" s="57"/>
      <c r="D1478" s="57"/>
      <c r="E1478" s="57"/>
      <c r="F1478" s="61"/>
      <c r="G1478" s="62"/>
      <c r="H1478" s="57"/>
      <c r="I1478" s="63" t="str">
        <f t="shared" si="22"/>
        <v>-</v>
      </c>
    </row>
    <row r="1479" spans="1:9" ht="17.25" customHeight="1">
      <c r="A1479" s="56">
        <v>1475</v>
      </c>
      <c r="B1479" s="57"/>
      <c r="C1479" s="57"/>
      <c r="D1479" s="57"/>
      <c r="E1479" s="57"/>
      <c r="F1479" s="61"/>
      <c r="G1479" s="62"/>
      <c r="H1479" s="57"/>
      <c r="I1479" s="63" t="str">
        <f t="shared" si="22"/>
        <v>-</v>
      </c>
    </row>
    <row r="1480" spans="1:9" ht="17.25" customHeight="1">
      <c r="A1480" s="56">
        <v>1476</v>
      </c>
      <c r="B1480" s="57"/>
      <c r="C1480" s="57"/>
      <c r="D1480" s="57"/>
      <c r="E1480" s="57"/>
      <c r="F1480" s="61"/>
      <c r="G1480" s="61"/>
      <c r="H1480" s="57"/>
      <c r="I1480" s="63" t="str">
        <f t="shared" si="22"/>
        <v>-</v>
      </c>
    </row>
    <row r="1481" spans="1:9" ht="17.25" customHeight="1">
      <c r="A1481" s="56">
        <v>1477</v>
      </c>
      <c r="B1481" s="57"/>
      <c r="C1481" s="57"/>
      <c r="D1481" s="57"/>
      <c r="E1481" s="57"/>
      <c r="F1481" s="61"/>
      <c r="G1481" s="61"/>
      <c r="H1481" s="57"/>
      <c r="I1481" s="63" t="str">
        <f t="shared" si="22"/>
        <v>-</v>
      </c>
    </row>
    <row r="1482" spans="1:9" ht="17.25" customHeight="1">
      <c r="A1482" s="56">
        <v>1478</v>
      </c>
      <c r="B1482" s="57"/>
      <c r="C1482" s="57"/>
      <c r="D1482" s="57"/>
      <c r="E1482" s="57"/>
      <c r="F1482" s="61"/>
      <c r="G1482" s="61"/>
      <c r="H1482" s="57"/>
      <c r="I1482" s="63" t="str">
        <f t="shared" si="22"/>
        <v>-</v>
      </c>
    </row>
    <row r="1483" spans="1:9" ht="17.25" customHeight="1">
      <c r="A1483" s="56">
        <v>1479</v>
      </c>
      <c r="B1483" s="57"/>
      <c r="C1483" s="57"/>
      <c r="D1483" s="57"/>
      <c r="E1483" s="57"/>
      <c r="F1483" s="61"/>
      <c r="G1483" s="61"/>
      <c r="H1483" s="57"/>
      <c r="I1483" s="63" t="str">
        <f t="shared" si="22"/>
        <v>-</v>
      </c>
    </row>
    <row r="1484" spans="1:9" ht="17.25" customHeight="1">
      <c r="A1484" s="56">
        <v>1480</v>
      </c>
      <c r="B1484" s="57"/>
      <c r="C1484" s="57"/>
      <c r="D1484" s="57"/>
      <c r="E1484" s="57"/>
      <c r="F1484" s="62"/>
      <c r="G1484" s="62"/>
      <c r="H1484" s="57"/>
      <c r="I1484" s="63" t="str">
        <f t="shared" si="22"/>
        <v>-</v>
      </c>
    </row>
    <row r="1485" spans="1:9" ht="17.25" customHeight="1">
      <c r="A1485" s="56">
        <v>1481</v>
      </c>
      <c r="B1485" s="57"/>
      <c r="C1485" s="57"/>
      <c r="D1485" s="57"/>
      <c r="E1485" s="57"/>
      <c r="F1485" s="62"/>
      <c r="G1485" s="62"/>
      <c r="H1485" s="57"/>
      <c r="I1485" s="63" t="str">
        <f t="shared" si="22"/>
        <v>-</v>
      </c>
    </row>
    <row r="1486" spans="1:9" ht="17.25" customHeight="1">
      <c r="A1486" s="56">
        <v>1482</v>
      </c>
      <c r="B1486" s="57"/>
      <c r="C1486" s="57"/>
      <c r="D1486" s="57"/>
      <c r="E1486" s="57"/>
      <c r="F1486" s="62"/>
      <c r="G1486" s="61"/>
      <c r="H1486" s="57"/>
      <c r="I1486" s="63" t="str">
        <f t="shared" si="22"/>
        <v>-</v>
      </c>
    </row>
    <row r="1487" spans="1:9" ht="17.25" customHeight="1">
      <c r="A1487" s="56">
        <v>1483</v>
      </c>
      <c r="B1487" s="57"/>
      <c r="C1487" s="57"/>
      <c r="D1487" s="57"/>
      <c r="E1487" s="57"/>
      <c r="F1487" s="61"/>
      <c r="G1487" s="61"/>
      <c r="H1487" s="57"/>
      <c r="I1487" s="63" t="str">
        <f t="shared" si="22"/>
        <v>-</v>
      </c>
    </row>
    <row r="1488" spans="1:9" ht="17.25" customHeight="1">
      <c r="A1488" s="56">
        <v>1484</v>
      </c>
      <c r="B1488" s="57"/>
      <c r="C1488" s="57"/>
      <c r="D1488" s="57"/>
      <c r="E1488" s="57"/>
      <c r="F1488" s="61"/>
      <c r="G1488" s="61"/>
      <c r="H1488" s="57"/>
      <c r="I1488" s="63" t="str">
        <f t="shared" si="22"/>
        <v>-</v>
      </c>
    </row>
    <row r="1489" spans="1:9" ht="17.25" customHeight="1">
      <c r="A1489" s="56">
        <v>1485</v>
      </c>
      <c r="B1489" s="57"/>
      <c r="C1489" s="57"/>
      <c r="D1489" s="57"/>
      <c r="E1489" s="57"/>
      <c r="F1489" s="61"/>
      <c r="G1489" s="61"/>
      <c r="H1489" s="57"/>
      <c r="I1489" s="63" t="str">
        <f t="shared" si="22"/>
        <v>-</v>
      </c>
    </row>
    <row r="1490" spans="1:9" ht="17.25" customHeight="1">
      <c r="A1490" s="56">
        <v>1486</v>
      </c>
      <c r="B1490" s="57"/>
      <c r="C1490" s="57"/>
      <c r="D1490" s="57"/>
      <c r="E1490" s="57"/>
      <c r="F1490" s="61"/>
      <c r="G1490" s="62"/>
      <c r="H1490" s="57"/>
      <c r="I1490" s="63" t="str">
        <f t="shared" si="22"/>
        <v>-</v>
      </c>
    </row>
    <row r="1491" spans="1:9" ht="17.25" customHeight="1">
      <c r="A1491" s="56">
        <v>1487</v>
      </c>
      <c r="B1491" s="57"/>
      <c r="C1491" s="57"/>
      <c r="D1491" s="57"/>
      <c r="E1491" s="57"/>
      <c r="F1491" s="61"/>
      <c r="G1491" s="62"/>
      <c r="H1491" s="57"/>
      <c r="I1491" s="63" t="str">
        <f t="shared" si="22"/>
        <v>-</v>
      </c>
    </row>
    <row r="1492" spans="1:9" ht="17.25" customHeight="1">
      <c r="A1492" s="56">
        <v>1488</v>
      </c>
      <c r="B1492" s="57"/>
      <c r="C1492" s="57"/>
      <c r="D1492" s="57"/>
      <c r="E1492" s="57"/>
      <c r="F1492" s="61"/>
      <c r="G1492" s="61"/>
      <c r="H1492" s="57"/>
      <c r="I1492" s="63" t="str">
        <f t="shared" si="22"/>
        <v>-</v>
      </c>
    </row>
    <row r="1493" spans="1:9" ht="17.25" customHeight="1">
      <c r="A1493" s="56">
        <v>1489</v>
      </c>
      <c r="B1493" s="57"/>
      <c r="C1493" s="57"/>
      <c r="D1493" s="57"/>
      <c r="E1493" s="57"/>
      <c r="F1493" s="61"/>
      <c r="G1493" s="61"/>
      <c r="H1493" s="57"/>
      <c r="I1493" s="63" t="str">
        <f t="shared" si="22"/>
        <v>-</v>
      </c>
    </row>
    <row r="1494" spans="1:9" ht="17.25" customHeight="1">
      <c r="A1494" s="56">
        <v>1490</v>
      </c>
      <c r="B1494" s="57"/>
      <c r="C1494" s="57"/>
      <c r="D1494" s="57"/>
      <c r="E1494" s="57"/>
      <c r="F1494" s="61"/>
      <c r="G1494" s="61"/>
      <c r="H1494" s="57"/>
      <c r="I1494" s="63" t="str">
        <f t="shared" si="22"/>
        <v>-</v>
      </c>
    </row>
    <row r="1495" spans="1:9" ht="17.25" customHeight="1">
      <c r="A1495" s="56">
        <v>1491</v>
      </c>
      <c r="B1495" s="57"/>
      <c r="C1495" s="57"/>
      <c r="D1495" s="57"/>
      <c r="E1495" s="57"/>
      <c r="F1495" s="61"/>
      <c r="G1495" s="61"/>
      <c r="H1495" s="57"/>
      <c r="I1495" s="63" t="str">
        <f t="shared" si="22"/>
        <v>-</v>
      </c>
    </row>
    <row r="1496" spans="1:9" ht="17.25" customHeight="1">
      <c r="A1496" s="56">
        <v>1492</v>
      </c>
      <c r="B1496" s="57"/>
      <c r="C1496" s="57"/>
      <c r="D1496" s="57"/>
      <c r="E1496" s="57"/>
      <c r="F1496" s="61"/>
      <c r="G1496" s="62"/>
      <c r="H1496" s="57"/>
      <c r="I1496" s="63" t="str">
        <f t="shared" si="22"/>
        <v>-</v>
      </c>
    </row>
    <row r="1497" spans="1:9" ht="17.25" customHeight="1">
      <c r="A1497" s="56">
        <v>1493</v>
      </c>
      <c r="B1497" s="57"/>
      <c r="C1497" s="57"/>
      <c r="D1497" s="57"/>
      <c r="E1497" s="57"/>
      <c r="F1497" s="61"/>
      <c r="G1497" s="62"/>
      <c r="H1497" s="57"/>
      <c r="I1497" s="63" t="str">
        <f t="shared" si="22"/>
        <v>-</v>
      </c>
    </row>
    <row r="1498" spans="1:9" ht="17.25" customHeight="1">
      <c r="A1498" s="56">
        <v>1494</v>
      </c>
      <c r="B1498" s="57"/>
      <c r="C1498" s="57"/>
      <c r="D1498" s="57"/>
      <c r="E1498" s="57"/>
      <c r="F1498" s="61"/>
      <c r="G1498" s="61"/>
      <c r="H1498" s="57"/>
      <c r="I1498" s="63" t="str">
        <f t="shared" si="22"/>
        <v>-</v>
      </c>
    </row>
    <row r="1499" spans="1:9" ht="17.25" customHeight="1">
      <c r="A1499" s="56">
        <v>1495</v>
      </c>
      <c r="B1499" s="57"/>
      <c r="C1499" s="57"/>
      <c r="D1499" s="57"/>
      <c r="E1499" s="57"/>
      <c r="F1499" s="61"/>
      <c r="G1499" s="61"/>
      <c r="H1499" s="57"/>
      <c r="I1499" s="63" t="str">
        <f t="shared" si="22"/>
        <v>-</v>
      </c>
    </row>
    <row r="1500" spans="1:9" ht="17.25" customHeight="1">
      <c r="A1500" s="56">
        <v>1496</v>
      </c>
      <c r="B1500" s="57"/>
      <c r="C1500" s="57"/>
      <c r="D1500" s="57"/>
      <c r="E1500" s="57"/>
      <c r="F1500" s="61"/>
      <c r="G1500" s="61"/>
      <c r="H1500" s="57"/>
      <c r="I1500" s="63" t="str">
        <f t="shared" si="22"/>
        <v>-</v>
      </c>
    </row>
    <row r="1501" spans="1:9" ht="17.25" customHeight="1">
      <c r="A1501" s="56">
        <v>1497</v>
      </c>
      <c r="B1501" s="57"/>
      <c r="C1501" s="57"/>
      <c r="D1501" s="57"/>
      <c r="E1501" s="57"/>
      <c r="F1501" s="61"/>
      <c r="G1501" s="61"/>
      <c r="H1501" s="57"/>
      <c r="I1501" s="63" t="str">
        <f t="shared" si="22"/>
        <v>-</v>
      </c>
    </row>
    <row r="1502" spans="1:9" ht="17.25" customHeight="1">
      <c r="A1502" s="56">
        <v>1498</v>
      </c>
      <c r="B1502" s="57"/>
      <c r="C1502" s="57"/>
      <c r="D1502" s="57"/>
      <c r="E1502" s="57"/>
      <c r="F1502" s="61"/>
      <c r="G1502" s="62"/>
      <c r="H1502" s="57"/>
      <c r="I1502" s="63" t="str">
        <f t="shared" si="22"/>
        <v>-</v>
      </c>
    </row>
    <row r="1503" spans="1:9" ht="17.25" customHeight="1">
      <c r="A1503" s="56">
        <v>1499</v>
      </c>
      <c r="B1503" s="57"/>
      <c r="C1503" s="57"/>
      <c r="D1503" s="57"/>
      <c r="E1503" s="57"/>
      <c r="F1503" s="61"/>
      <c r="G1503" s="62"/>
      <c r="H1503" s="57"/>
      <c r="I1503" s="63" t="str">
        <f t="shared" si="22"/>
        <v>-</v>
      </c>
    </row>
    <row r="1504" spans="1:9" ht="17.25" customHeight="1">
      <c r="A1504" s="56">
        <v>1500</v>
      </c>
      <c r="B1504" s="57"/>
      <c r="C1504" s="58"/>
      <c r="D1504" s="57"/>
      <c r="E1504" s="58"/>
      <c r="F1504" s="61"/>
      <c r="G1504" s="62"/>
      <c r="H1504" s="57"/>
      <c r="I1504" s="63" t="str">
        <f t="shared" si="22"/>
        <v>-</v>
      </c>
    </row>
  </sheetData>
  <sheetProtection/>
  <conditionalFormatting sqref="I2:I4 H5:H506 F874:F1504 D465:D983 C313:C886 F43:F835 E413:E836 C1505:H65536 C1:H3 C5:E506">
    <cfRule type="containsText" priority="66" dxfId="77" operator="containsText" text="leeg">
      <formula>NOT(ISERROR(SEARCH("leeg",C1)))</formula>
    </cfRule>
  </conditionalFormatting>
  <conditionalFormatting sqref="H507:H1068 E1047:E1473 C410:C971 C507:E1068 F555:F1068">
    <cfRule type="containsText" priority="64" dxfId="77" operator="containsText" text="leeg">
      <formula>NOT(ISERROR(SEARCH("leeg",C410)))</formula>
    </cfRule>
  </conditionalFormatting>
  <conditionalFormatting sqref="H1069:H1455 C1069:E1455 C972:C1358 F1117:F1455">
    <cfRule type="containsText" priority="63" dxfId="77" operator="containsText" text="leeg">
      <formula>NOT(ISERROR(SEARCH("leeg",C972)))</formula>
    </cfRule>
  </conditionalFormatting>
  <conditionalFormatting sqref="C1456:E1461 H1456:H1461 C1453:C1458">
    <cfRule type="containsText" priority="62" dxfId="77" operator="containsText" text="leeg">
      <formula>NOT(ISERROR(SEARCH("leeg",C1453)))</formula>
    </cfRule>
  </conditionalFormatting>
  <conditionalFormatting sqref="H1462:H1473 C1459:C1470 C1462:E1473">
    <cfRule type="containsText" priority="61" dxfId="77" operator="containsText" text="leeg">
      <formula>NOT(ISERROR(SEARCH("leeg",C1459)))</formula>
    </cfRule>
  </conditionalFormatting>
  <conditionalFormatting sqref="H1474:H1476 C1474:E1476">
    <cfRule type="containsText" priority="60" dxfId="77" operator="containsText" text="leeg">
      <formula>NOT(ISERROR(SEARCH("leeg",C1474)))</formula>
    </cfRule>
  </conditionalFormatting>
  <conditionalFormatting sqref="H1477:H1490 C1477:E1490 C1474:C1487 E1474:E1490">
    <cfRule type="containsText" priority="59" dxfId="77" operator="containsText" text="leeg">
      <formula>NOT(ISERROR(SEARCH("leeg",C1474)))</formula>
    </cfRule>
  </conditionalFormatting>
  <conditionalFormatting sqref="H1491:H1497 C1491:E1497 C1488:C1494 E1488:E1497">
    <cfRule type="containsText" priority="58" dxfId="77" operator="containsText" text="leeg">
      <formula>NOT(ISERROR(SEARCH("leeg",C1488)))</formula>
    </cfRule>
  </conditionalFormatting>
  <conditionalFormatting sqref="H1498:H1503 C1498:E1503 C1495:C1500 E1495:E1503">
    <cfRule type="containsText" priority="57" dxfId="77" operator="containsText" text="leeg">
      <formula>NOT(ISERROR(SEARCH("leeg",C1495)))</formula>
    </cfRule>
  </conditionalFormatting>
  <conditionalFormatting sqref="H1504 C1504:E1504">
    <cfRule type="containsText" priority="56" dxfId="77" operator="containsText" text="leeg">
      <formula>NOT(ISERROR(SEARCH("leeg",C1504)))</formula>
    </cfRule>
  </conditionalFormatting>
  <conditionalFormatting sqref="F9:F20">
    <cfRule type="containsText" priority="54" dxfId="77" operator="containsText" text="leeg">
      <formula>NOT(ISERROR(SEARCH("leeg",F9)))</formula>
    </cfRule>
  </conditionalFormatting>
  <conditionalFormatting sqref="F6:F17">
    <cfRule type="containsText" priority="53" dxfId="77" operator="containsText" text="leeg">
      <formula>NOT(ISERROR(SEARCH("leeg",F6)))</formula>
    </cfRule>
  </conditionalFormatting>
  <conditionalFormatting sqref="F5:F19">
    <cfRule type="containsText" priority="52" dxfId="77" operator="containsText" text="leeg">
      <formula>NOT(ISERROR(SEARCH("leeg",F5)))</formula>
    </cfRule>
  </conditionalFormatting>
  <conditionalFormatting sqref="F20:F34">
    <cfRule type="containsText" priority="51" dxfId="77" operator="containsText" text="leeg">
      <formula>NOT(ISERROR(SEARCH("leeg",F20)))</formula>
    </cfRule>
  </conditionalFormatting>
  <conditionalFormatting sqref="F33:F39">
    <cfRule type="containsText" priority="50" dxfId="77" operator="containsText" text="leeg">
      <formula>NOT(ISERROR(SEARCH("leeg",F33)))</formula>
    </cfRule>
  </conditionalFormatting>
  <conditionalFormatting sqref="F38:F44">
    <cfRule type="containsText" priority="49" dxfId="77" operator="containsText" text="leeg">
      <formula>NOT(ISERROR(SEARCH("leeg",F38)))</formula>
    </cfRule>
  </conditionalFormatting>
  <conditionalFormatting sqref="D984:D1042">
    <cfRule type="containsText" priority="48" dxfId="77" operator="containsText" text="leeg">
      <formula>NOT(ISERROR(SEARCH("leeg",D984)))</formula>
    </cfRule>
  </conditionalFormatting>
  <conditionalFormatting sqref="D1043:D1101">
    <cfRule type="containsText" priority="47" dxfId="77" operator="containsText" text="leeg">
      <formula>NOT(ISERROR(SEARCH("leeg",D1043)))</formula>
    </cfRule>
  </conditionalFormatting>
  <conditionalFormatting sqref="D1102:D1160">
    <cfRule type="containsText" priority="46" dxfId="77" operator="containsText" text="leeg">
      <formula>NOT(ISERROR(SEARCH("leeg",D1102)))</formula>
    </cfRule>
  </conditionalFormatting>
  <conditionalFormatting sqref="D1161:D1219">
    <cfRule type="containsText" priority="45" dxfId="77" operator="containsText" text="leeg">
      <formula>NOT(ISERROR(SEARCH("leeg",D1161)))</formula>
    </cfRule>
  </conditionalFormatting>
  <conditionalFormatting sqref="D1220:D1278">
    <cfRule type="containsText" priority="44" dxfId="77" operator="containsText" text="leeg">
      <formula>NOT(ISERROR(SEARCH("leeg",D1220)))</formula>
    </cfRule>
  </conditionalFormatting>
  <conditionalFormatting sqref="D1279:D1337">
    <cfRule type="containsText" priority="43" dxfId="77" operator="containsText" text="leeg">
      <formula>NOT(ISERROR(SEARCH("leeg",D1279)))</formula>
    </cfRule>
  </conditionalFormatting>
  <conditionalFormatting sqref="D1338:D1396">
    <cfRule type="containsText" priority="42" dxfId="77" operator="containsText" text="leeg">
      <formula>NOT(ISERROR(SEARCH("leeg",D1338)))</formula>
    </cfRule>
  </conditionalFormatting>
  <conditionalFormatting sqref="D1397:D1455">
    <cfRule type="containsText" priority="41" dxfId="77" operator="containsText" text="leeg">
      <formula>NOT(ISERROR(SEARCH("leeg",D1397)))</formula>
    </cfRule>
  </conditionalFormatting>
  <conditionalFormatting sqref="D1456:D1504">
    <cfRule type="containsText" priority="40" dxfId="77" operator="containsText" text="leeg">
      <formula>NOT(ISERROR(SEARCH("leeg",D1456)))</formula>
    </cfRule>
  </conditionalFormatting>
  <conditionalFormatting sqref="C1359:C1364">
    <cfRule type="containsText" priority="39" dxfId="77" operator="containsText" text="leeg">
      <formula>NOT(ISERROR(SEARCH("leeg",C1359)))</formula>
    </cfRule>
  </conditionalFormatting>
  <conditionalFormatting sqref="C1365:C1376">
    <cfRule type="containsText" priority="38" dxfId="77" operator="containsText" text="leeg">
      <formula>NOT(ISERROR(SEARCH("leeg",C1365)))</formula>
    </cfRule>
  </conditionalFormatting>
  <conditionalFormatting sqref="C1377:C1379">
    <cfRule type="containsText" priority="37" dxfId="77" operator="containsText" text="leeg">
      <formula>NOT(ISERROR(SEARCH("leeg",C1377)))</formula>
    </cfRule>
  </conditionalFormatting>
  <conditionalFormatting sqref="C1380:C1393">
    <cfRule type="containsText" priority="36" dxfId="77" operator="containsText" text="leeg">
      <formula>NOT(ISERROR(SEARCH("leeg",C1380)))</formula>
    </cfRule>
  </conditionalFormatting>
  <conditionalFormatting sqref="C1394:C1400">
    <cfRule type="containsText" priority="35" dxfId="77" operator="containsText" text="leeg">
      <formula>NOT(ISERROR(SEARCH("leeg",C1394)))</formula>
    </cfRule>
  </conditionalFormatting>
  <conditionalFormatting sqref="C1401:C1406">
    <cfRule type="containsText" priority="34" dxfId="77" operator="containsText" text="leeg">
      <formula>NOT(ISERROR(SEARCH("leeg",C1401)))</formula>
    </cfRule>
  </conditionalFormatting>
  <conditionalFormatting sqref="C1407">
    <cfRule type="containsText" priority="33" dxfId="77" operator="containsText" text="leeg">
      <formula>NOT(ISERROR(SEARCH("leeg",C1407)))</formula>
    </cfRule>
  </conditionalFormatting>
  <conditionalFormatting sqref="C887:C945">
    <cfRule type="containsText" priority="32" dxfId="77" operator="containsText" text="leeg">
      <formula>NOT(ISERROR(SEARCH("leeg",C887)))</formula>
    </cfRule>
  </conditionalFormatting>
  <conditionalFormatting sqref="C946:C1004">
    <cfRule type="containsText" priority="31" dxfId="77" operator="containsText" text="leeg">
      <formula>NOT(ISERROR(SEARCH("leeg",C946)))</formula>
    </cfRule>
  </conditionalFormatting>
  <conditionalFormatting sqref="C1005:C1063">
    <cfRule type="containsText" priority="30" dxfId="77" operator="containsText" text="leeg">
      <formula>NOT(ISERROR(SEARCH("leeg",C1005)))</formula>
    </cfRule>
  </conditionalFormatting>
  <conditionalFormatting sqref="C1064:C1122">
    <cfRule type="containsText" priority="29" dxfId="77" operator="containsText" text="leeg">
      <formula>NOT(ISERROR(SEARCH("leeg",C1064)))</formula>
    </cfRule>
  </conditionalFormatting>
  <conditionalFormatting sqref="C1123:C1181">
    <cfRule type="containsText" priority="28" dxfId="77" operator="containsText" text="leeg">
      <formula>NOT(ISERROR(SEARCH("leeg",C1123)))</formula>
    </cfRule>
  </conditionalFormatting>
  <conditionalFormatting sqref="C1182:C1240">
    <cfRule type="containsText" priority="27" dxfId="77" operator="containsText" text="leeg">
      <formula>NOT(ISERROR(SEARCH("leeg",C1182)))</formula>
    </cfRule>
  </conditionalFormatting>
  <conditionalFormatting sqref="C1241:C1299">
    <cfRule type="containsText" priority="26" dxfId="77" operator="containsText" text="leeg">
      <formula>NOT(ISERROR(SEARCH("leeg",C1241)))</formula>
    </cfRule>
  </conditionalFormatting>
  <conditionalFormatting sqref="C1300:C1358">
    <cfRule type="containsText" priority="25" dxfId="77" operator="containsText" text="leeg">
      <formula>NOT(ISERROR(SEARCH("leeg",C1300)))</formula>
    </cfRule>
  </conditionalFormatting>
  <conditionalFormatting sqref="C1359:C1407">
    <cfRule type="containsText" priority="24" dxfId="77" operator="containsText" text="leeg">
      <formula>NOT(ISERROR(SEARCH("leeg",C1359)))</formula>
    </cfRule>
  </conditionalFormatting>
  <conditionalFormatting sqref="C1471:C1473">
    <cfRule type="containsText" priority="23" dxfId="77" operator="containsText" text="leeg">
      <formula>NOT(ISERROR(SEARCH("leeg",C1471)))</formula>
    </cfRule>
  </conditionalFormatting>
  <conditionalFormatting sqref="C1501">
    <cfRule type="containsText" priority="22" dxfId="77" operator="containsText" text="leeg">
      <formula>NOT(ISERROR(SEARCH("leeg",C1501)))</formula>
    </cfRule>
  </conditionalFormatting>
  <conditionalFormatting sqref="C1407:C1452">
    <cfRule type="containsText" priority="21" dxfId="77" operator="containsText" text="leeg">
      <formula>NOT(ISERROR(SEARCH("leeg",C1407)))</formula>
    </cfRule>
  </conditionalFormatting>
  <conditionalFormatting sqref="C1453:C1501">
    <cfRule type="containsText" priority="20" dxfId="77" operator="containsText" text="leeg">
      <formula>NOT(ISERROR(SEARCH("leeg",C1453)))</formula>
    </cfRule>
  </conditionalFormatting>
  <conditionalFormatting sqref="E837:E908">
    <cfRule type="containsText" priority="19" dxfId="77" operator="containsText" text="leeg">
      <formula>NOT(ISERROR(SEARCH("leeg",E837)))</formula>
    </cfRule>
  </conditionalFormatting>
  <conditionalFormatting sqref="E907:E978">
    <cfRule type="containsText" priority="18" dxfId="77" operator="containsText" text="leeg">
      <formula>NOT(ISERROR(SEARCH("leeg",E907)))</formula>
    </cfRule>
  </conditionalFormatting>
  <conditionalFormatting sqref="E977:E1048">
    <cfRule type="containsText" priority="17" dxfId="77" operator="containsText" text="leeg">
      <formula>NOT(ISERROR(SEARCH("leeg",E977)))</formula>
    </cfRule>
  </conditionalFormatting>
  <conditionalFormatting sqref="E1047:E1118">
    <cfRule type="containsText" priority="16" dxfId="77" operator="containsText" text="leeg">
      <formula>NOT(ISERROR(SEARCH("leeg",E1047)))</formula>
    </cfRule>
  </conditionalFormatting>
  <conditionalFormatting sqref="E1118:E1189">
    <cfRule type="containsText" priority="15" dxfId="77" operator="containsText" text="leeg">
      <formula>NOT(ISERROR(SEARCH("leeg",E1118)))</formula>
    </cfRule>
  </conditionalFormatting>
  <conditionalFormatting sqref="E1189:E1260">
    <cfRule type="containsText" priority="14" dxfId="77" operator="containsText" text="leeg">
      <formula>NOT(ISERROR(SEARCH("leeg",E1189)))</formula>
    </cfRule>
  </conditionalFormatting>
  <conditionalFormatting sqref="E1260:E1331">
    <cfRule type="containsText" priority="13" dxfId="77" operator="containsText" text="leeg">
      <formula>NOT(ISERROR(SEARCH("leeg",E1260)))</formula>
    </cfRule>
  </conditionalFormatting>
  <conditionalFormatting sqref="E1331:E1402">
    <cfRule type="containsText" priority="12" dxfId="77" operator="containsText" text="leeg">
      <formula>NOT(ISERROR(SEARCH("leeg",E1331)))</formula>
    </cfRule>
  </conditionalFormatting>
  <conditionalFormatting sqref="E1402:E1473">
    <cfRule type="containsText" priority="11" dxfId="77" operator="containsText" text="leeg">
      <formula>NOT(ISERROR(SEARCH("leeg",E1402)))</formula>
    </cfRule>
  </conditionalFormatting>
  <conditionalFormatting sqref="E1473">
    <cfRule type="containsText" priority="10" dxfId="77" operator="containsText" text="leeg">
      <formula>NOT(ISERROR(SEARCH("leeg",E1473)))</formula>
    </cfRule>
  </conditionalFormatting>
  <conditionalFormatting sqref="E1501">
    <cfRule type="containsText" priority="9" dxfId="77" operator="containsText" text="leeg">
      <formula>NOT(ISERROR(SEARCH("leeg",E1501)))</formula>
    </cfRule>
  </conditionalFormatting>
  <conditionalFormatting sqref="E1473:E1501">
    <cfRule type="containsText" priority="8" dxfId="77" operator="containsText" text="leeg">
      <formula>NOT(ISERROR(SEARCH("leeg",E1473)))</formula>
    </cfRule>
  </conditionalFormatting>
  <conditionalFormatting sqref="F1386:F1504">
    <cfRule type="containsText" priority="7" dxfId="77" operator="containsText" text="leeg">
      <formula>NOT(ISERROR(SEARCH("leeg",F1386)))</formula>
    </cfRule>
  </conditionalFormatting>
  <conditionalFormatting sqref="F840:F851">
    <cfRule type="containsText" priority="6" dxfId="77" operator="containsText" text="leeg">
      <formula>NOT(ISERROR(SEARCH("leeg",F840)))</formula>
    </cfRule>
  </conditionalFormatting>
  <conditionalFormatting sqref="F837:F848">
    <cfRule type="containsText" priority="5" dxfId="77" operator="containsText" text="leeg">
      <formula>NOT(ISERROR(SEARCH("leeg",F837)))</formula>
    </cfRule>
  </conditionalFormatting>
  <conditionalFormatting sqref="F836:F850">
    <cfRule type="containsText" priority="4" dxfId="77" operator="containsText" text="leeg">
      <formula>NOT(ISERROR(SEARCH("leeg",F836)))</formula>
    </cfRule>
  </conditionalFormatting>
  <conditionalFormatting sqref="F851:F865">
    <cfRule type="containsText" priority="3" dxfId="77" operator="containsText" text="leeg">
      <formula>NOT(ISERROR(SEARCH("leeg",F851)))</formula>
    </cfRule>
  </conditionalFormatting>
  <conditionalFormatting sqref="F864:F870">
    <cfRule type="containsText" priority="2" dxfId="77" operator="containsText" text="leeg">
      <formula>NOT(ISERROR(SEARCH("leeg",F864)))</formula>
    </cfRule>
  </conditionalFormatting>
  <conditionalFormatting sqref="F869:F875">
    <cfRule type="containsText" priority="1" dxfId="77" operator="containsText" text="leeg">
      <formula>NOT(ISERROR(SEARCH("leeg",F869)))</formula>
    </cfRule>
  </conditionalFormatting>
  <dataValidations count="4">
    <dataValidation type="list" allowBlank="1" showInputMessage="1" showErrorMessage="1" sqref="C5:F1504">
      <formula1>Diverse</formula1>
    </dataValidation>
    <dataValidation type="list" allowBlank="1" showInputMessage="1" showErrorMessage="1" sqref="G5:G1504">
      <formula1>Groeipotentieel</formula1>
    </dataValidation>
    <dataValidation type="list" allowBlank="1" showInputMessage="1" showErrorMessage="1" sqref="C1505:F2779">
      <formula1>$B$5:$B$9</formula1>
    </dataValidation>
    <dataValidation type="list" allowBlank="1" showInputMessage="1" showErrorMessage="1" sqref="G1505:G2779">
      <formula1>$B$15:$B$18</formula1>
    </dataValidation>
  </dataValidations>
  <printOptions/>
  <pageMargins left="0.03937007874015748" right="0.03937007874015748" top="0.7480314960629921" bottom="0.7480314960629921" header="0.31496062992125984" footer="0.31496062992125984"/>
  <pageSetup horizontalDpi="600" verticalDpi="600" orientation="landscape" paperSize="8" scale="70" r:id="rId1"/>
  <headerFooter>
    <oddFooter>&amp;C&amp;"ScalaSansLF,Standaard"&amp;8&amp;P/&amp;N
</oddFooter>
  </headerFooter>
</worksheet>
</file>

<file path=xl/worksheets/sheet10.xml><?xml version="1.0" encoding="utf-8"?>
<worksheet xmlns="http://schemas.openxmlformats.org/spreadsheetml/2006/main" xmlns:r="http://schemas.openxmlformats.org/officeDocument/2006/relationships">
  <sheetPr>
    <tabColor theme="1" tint="0.04998999834060669"/>
  </sheetPr>
  <dimension ref="A1:F112"/>
  <sheetViews>
    <sheetView zoomScalePageLayoutView="0" workbookViewId="0" topLeftCell="A1">
      <selection activeCell="B9" sqref="B9"/>
    </sheetView>
  </sheetViews>
  <sheetFormatPr defaultColWidth="9.140625" defaultRowHeight="15"/>
  <cols>
    <col min="1" max="1" width="39.00390625" style="0" bestFit="1" customWidth="1"/>
    <col min="2" max="2" width="15.140625" style="0" bestFit="1" customWidth="1"/>
    <col min="3" max="3" width="15.7109375" style="0" customWidth="1"/>
    <col min="4" max="4" width="16.00390625" style="0" customWidth="1"/>
    <col min="5" max="5" width="24.7109375" style="0" bestFit="1" customWidth="1"/>
    <col min="6" max="6" width="14.421875" style="0" customWidth="1"/>
    <col min="7" max="7" width="12.28125" style="0" bestFit="1" customWidth="1"/>
    <col min="12" max="12" width="9.57421875" style="0" bestFit="1" customWidth="1"/>
    <col min="13" max="13" width="15.8515625" style="0" bestFit="1" customWidth="1"/>
  </cols>
  <sheetData>
    <row r="1" spans="5:6" ht="15">
      <c r="E1" s="9"/>
      <c r="F1" s="9"/>
    </row>
    <row r="4" spans="1:2" ht="15">
      <c r="A4" s="8" t="s">
        <v>70</v>
      </c>
      <c r="B4" s="8" t="s">
        <v>70</v>
      </c>
    </row>
    <row r="5" spans="1:2" ht="15">
      <c r="A5" s="7" t="s">
        <v>131</v>
      </c>
      <c r="B5" s="7" t="s">
        <v>182</v>
      </c>
    </row>
    <row r="6" spans="1:2" ht="15">
      <c r="A6" s="7" t="s">
        <v>176</v>
      </c>
      <c r="B6" s="7" t="s">
        <v>181</v>
      </c>
    </row>
    <row r="7" spans="1:2" ht="15">
      <c r="A7" s="7" t="s">
        <v>177</v>
      </c>
      <c r="B7" s="7" t="s">
        <v>36</v>
      </c>
    </row>
    <row r="8" spans="1:2" ht="15">
      <c r="A8" s="7" t="s">
        <v>178</v>
      </c>
      <c r="B8" s="7" t="s">
        <v>180</v>
      </c>
    </row>
    <row r="9" spans="1:2" ht="15">
      <c r="A9" s="7"/>
      <c r="B9" s="7"/>
    </row>
    <row r="14" spans="1:2" ht="15">
      <c r="A14" s="8" t="s">
        <v>17</v>
      </c>
      <c r="B14" s="8" t="s">
        <v>17</v>
      </c>
    </row>
    <row r="15" spans="1:2" ht="15">
      <c r="A15" s="7" t="s">
        <v>45</v>
      </c>
      <c r="B15" s="7" t="s">
        <v>37</v>
      </c>
    </row>
    <row r="16" spans="1:2" ht="15">
      <c r="A16" s="7" t="s">
        <v>46</v>
      </c>
      <c r="B16" s="7" t="s">
        <v>38</v>
      </c>
    </row>
    <row r="17" spans="1:2" ht="15">
      <c r="A17" s="7" t="s">
        <v>66</v>
      </c>
      <c r="B17" s="7" t="s">
        <v>39</v>
      </c>
    </row>
    <row r="18" spans="1:2" ht="15">
      <c r="A18" s="7" t="s">
        <v>44</v>
      </c>
      <c r="B18" s="7" t="s">
        <v>40</v>
      </c>
    </row>
    <row r="23" spans="1:2" ht="15">
      <c r="A23" s="8" t="s">
        <v>64</v>
      </c>
      <c r="B23" s="8" t="s">
        <v>64</v>
      </c>
    </row>
    <row r="24" spans="1:2" ht="15">
      <c r="A24" s="7" t="s">
        <v>118</v>
      </c>
      <c r="B24" s="7" t="s">
        <v>65</v>
      </c>
    </row>
    <row r="25" spans="1:2" ht="15">
      <c r="A25" s="7" t="s">
        <v>119</v>
      </c>
      <c r="B25" s="7" t="s">
        <v>36</v>
      </c>
    </row>
    <row r="26" s="10" customFormat="1" ht="15"/>
    <row r="27" s="10" customFormat="1" ht="15"/>
    <row r="28" s="10" customFormat="1" ht="15"/>
    <row r="29" s="10" customFormat="1" ht="15"/>
    <row r="30" spans="1:3" s="10" customFormat="1" ht="15">
      <c r="A30" s="8" t="s">
        <v>91</v>
      </c>
      <c r="B30" s="8" t="s">
        <v>92</v>
      </c>
      <c r="C30" s="8" t="s">
        <v>93</v>
      </c>
    </row>
    <row r="31" spans="1:3" s="10" customFormat="1" ht="15">
      <c r="A31" s="7" t="str">
        <f>" &lt; "&amp;C31</f>
        <v> &lt; 20</v>
      </c>
      <c r="B31" s="7">
        <v>1</v>
      </c>
      <c r="C31" s="7">
        <v>20</v>
      </c>
    </row>
    <row r="32" spans="1:3" s="10" customFormat="1" ht="15">
      <c r="A32" s="7" t="str">
        <f>B32&amp;"-"&amp;C32</f>
        <v>21-30</v>
      </c>
      <c r="B32" s="7">
        <v>21</v>
      </c>
      <c r="C32" s="7">
        <v>30</v>
      </c>
    </row>
    <row r="33" spans="1:3" s="10" customFormat="1" ht="15">
      <c r="A33" s="7" t="str">
        <f>B33&amp;"-"&amp;C33</f>
        <v>31-40</v>
      </c>
      <c r="B33" s="7">
        <v>31</v>
      </c>
      <c r="C33" s="7">
        <v>40</v>
      </c>
    </row>
    <row r="34" spans="1:3" s="10" customFormat="1" ht="15">
      <c r="A34" s="7" t="str">
        <f>B34&amp;"-"&amp;C34</f>
        <v>41-50</v>
      </c>
      <c r="B34" s="7">
        <v>41</v>
      </c>
      <c r="C34" s="7">
        <v>50</v>
      </c>
    </row>
    <row r="35" spans="1:3" s="10" customFormat="1" ht="15">
      <c r="A35" s="7" t="str">
        <f>B35&amp;"-"&amp;C35</f>
        <v>51-60</v>
      </c>
      <c r="B35" s="7">
        <v>51</v>
      </c>
      <c r="C35" s="7">
        <v>60</v>
      </c>
    </row>
    <row r="36" spans="1:3" s="10" customFormat="1" ht="15">
      <c r="A36" s="7" t="str">
        <f>B36&amp;"-"&amp;C36</f>
        <v>61-67</v>
      </c>
      <c r="B36" s="7">
        <v>61</v>
      </c>
      <c r="C36" s="7">
        <v>67</v>
      </c>
    </row>
    <row r="37" spans="1:3" s="10" customFormat="1" ht="15">
      <c r="A37" s="7" t="str">
        <f>" &gt; "&amp;B37</f>
        <v> &gt; 68</v>
      </c>
      <c r="B37" s="7">
        <v>68</v>
      </c>
      <c r="C37" s="7">
        <v>100</v>
      </c>
    </row>
    <row r="42" spans="1:5" ht="15">
      <c r="A42" s="8" t="s">
        <v>0</v>
      </c>
      <c r="B42" s="8" t="s">
        <v>75</v>
      </c>
      <c r="C42" s="8" t="s">
        <v>69</v>
      </c>
      <c r="D42" s="8" t="s">
        <v>34</v>
      </c>
      <c r="E42" s="8" t="s">
        <v>94</v>
      </c>
    </row>
    <row r="43" spans="1:5" ht="15">
      <c r="A43" s="7" t="s">
        <v>76</v>
      </c>
      <c r="B43" s="7" t="s">
        <v>86</v>
      </c>
      <c r="C43" s="7" t="s">
        <v>18</v>
      </c>
      <c r="D43" s="7">
        <v>1</v>
      </c>
      <c r="E43" s="7"/>
    </row>
    <row r="44" spans="1:5" ht="15">
      <c r="A44" s="7" t="s">
        <v>77</v>
      </c>
      <c r="B44" s="7" t="s">
        <v>87</v>
      </c>
      <c r="C44" s="7" t="s">
        <v>19</v>
      </c>
      <c r="D44" s="7">
        <v>2</v>
      </c>
      <c r="E44" s="7"/>
    </row>
    <row r="45" spans="1:5" ht="15">
      <c r="A45" s="7" t="s">
        <v>78</v>
      </c>
      <c r="B45" s="7" t="s">
        <v>88</v>
      </c>
      <c r="D45" s="7">
        <v>3</v>
      </c>
      <c r="E45" s="7"/>
    </row>
    <row r="46" spans="1:5" ht="15">
      <c r="A46" s="7" t="s">
        <v>79</v>
      </c>
      <c r="B46" s="7" t="s">
        <v>89</v>
      </c>
      <c r="D46" s="7">
        <v>4</v>
      </c>
      <c r="E46" s="7"/>
    </row>
    <row r="47" spans="1:5" ht="15">
      <c r="A47" s="7" t="s">
        <v>80</v>
      </c>
      <c r="B47" s="7" t="s">
        <v>90</v>
      </c>
      <c r="D47" s="7">
        <v>5</v>
      </c>
      <c r="E47" s="7"/>
    </row>
    <row r="48" spans="1:5" ht="15">
      <c r="A48" s="7" t="s">
        <v>81</v>
      </c>
      <c r="B48" s="7" t="s">
        <v>110</v>
      </c>
      <c r="D48" s="7" t="s">
        <v>73</v>
      </c>
      <c r="E48" s="7"/>
    </row>
    <row r="49" spans="1:2" ht="15">
      <c r="A49" s="7" t="s">
        <v>82</v>
      </c>
      <c r="B49" s="7" t="s">
        <v>111</v>
      </c>
    </row>
    <row r="50" spans="1:2" ht="15">
      <c r="A50" s="7" t="s">
        <v>83</v>
      </c>
      <c r="B50" s="7" t="s">
        <v>112</v>
      </c>
    </row>
    <row r="51" spans="1:2" ht="15">
      <c r="A51" s="7" t="s">
        <v>84</v>
      </c>
      <c r="B51" s="7" t="s">
        <v>113</v>
      </c>
    </row>
    <row r="52" spans="1:2" ht="15">
      <c r="A52" s="7" t="s">
        <v>85</v>
      </c>
      <c r="B52" s="7" t="s">
        <v>114</v>
      </c>
    </row>
    <row r="53" spans="1:2" ht="15">
      <c r="A53" s="7" t="s">
        <v>95</v>
      </c>
      <c r="B53" s="10"/>
    </row>
    <row r="54" spans="1:2" ht="15">
      <c r="A54" s="7" t="s">
        <v>96</v>
      </c>
      <c r="B54" s="10"/>
    </row>
    <row r="55" spans="1:2" ht="15">
      <c r="A55" s="7" t="s">
        <v>97</v>
      </c>
      <c r="B55" s="10"/>
    </row>
    <row r="56" ht="15">
      <c r="A56" s="7" t="s">
        <v>98</v>
      </c>
    </row>
    <row r="57" ht="15">
      <c r="A57" s="7" t="s">
        <v>99</v>
      </c>
    </row>
    <row r="58" ht="15">
      <c r="A58" s="7" t="s">
        <v>100</v>
      </c>
    </row>
    <row r="59" ht="15">
      <c r="A59" s="7" t="s">
        <v>101</v>
      </c>
    </row>
    <row r="60" ht="15">
      <c r="A60" s="7" t="s">
        <v>102</v>
      </c>
    </row>
    <row r="61" ht="15">
      <c r="A61" s="7" t="s">
        <v>103</v>
      </c>
    </row>
    <row r="62" ht="15">
      <c r="A62" s="7" t="s">
        <v>104</v>
      </c>
    </row>
    <row r="63" ht="15">
      <c r="A63" s="7" t="s">
        <v>105</v>
      </c>
    </row>
    <row r="64" ht="15">
      <c r="A64" s="7" t="s">
        <v>106</v>
      </c>
    </row>
    <row r="65" ht="15">
      <c r="A65" s="7" t="s">
        <v>107</v>
      </c>
    </row>
    <row r="66" ht="15">
      <c r="A66" s="7" t="s">
        <v>108</v>
      </c>
    </row>
    <row r="67" ht="15">
      <c r="A67" s="7" t="s">
        <v>109</v>
      </c>
    </row>
    <row r="68" ht="15">
      <c r="E68" s="10"/>
    </row>
    <row r="69" ht="15">
      <c r="E69" s="10"/>
    </row>
    <row r="70" ht="15">
      <c r="E70" s="10"/>
    </row>
    <row r="71" ht="15">
      <c r="E71" s="10"/>
    </row>
    <row r="72" ht="15">
      <c r="E72" s="10"/>
    </row>
    <row r="73" ht="15">
      <c r="E73" s="10"/>
    </row>
    <row r="74" ht="15">
      <c r="E74" s="10"/>
    </row>
    <row r="75" ht="15">
      <c r="E75" s="10"/>
    </row>
    <row r="76" ht="15">
      <c r="E76" s="10"/>
    </row>
    <row r="77" ht="15">
      <c r="E77" s="10"/>
    </row>
    <row r="78" ht="15">
      <c r="E78" s="10"/>
    </row>
    <row r="79" ht="15">
      <c r="E79" s="10"/>
    </row>
    <row r="80" ht="15">
      <c r="E80" s="10"/>
    </row>
    <row r="81" ht="15">
      <c r="E81" s="10"/>
    </row>
    <row r="82" ht="15">
      <c r="E82" s="10"/>
    </row>
    <row r="83" ht="15">
      <c r="E83" s="10"/>
    </row>
    <row r="84" ht="15">
      <c r="E84" s="10"/>
    </row>
    <row r="85" ht="15">
      <c r="E85" s="10"/>
    </row>
    <row r="86" ht="15">
      <c r="E86" s="10"/>
    </row>
    <row r="87" ht="15">
      <c r="E87" s="10"/>
    </row>
    <row r="88" ht="15">
      <c r="E88" s="10"/>
    </row>
    <row r="89" ht="15">
      <c r="E89" s="10"/>
    </row>
    <row r="90" ht="15">
      <c r="E90" s="10"/>
    </row>
    <row r="91" ht="15">
      <c r="E91" s="10"/>
    </row>
    <row r="92" ht="15">
      <c r="E92" s="10"/>
    </row>
    <row r="93" ht="15">
      <c r="E93" s="10"/>
    </row>
    <row r="94" ht="15">
      <c r="E94" s="10"/>
    </row>
    <row r="95" ht="15">
      <c r="E95" s="10"/>
    </row>
    <row r="96" ht="15">
      <c r="E96" s="10"/>
    </row>
    <row r="97" ht="15">
      <c r="E97" s="10"/>
    </row>
    <row r="98" ht="15">
      <c r="E98" s="10"/>
    </row>
    <row r="99" ht="15">
      <c r="E99" s="10"/>
    </row>
    <row r="100" ht="15">
      <c r="E100" s="10"/>
    </row>
    <row r="101" ht="15">
      <c r="E101" s="10"/>
    </row>
    <row r="102" ht="15">
      <c r="E102" s="10"/>
    </row>
    <row r="103" ht="15">
      <c r="E103" s="10"/>
    </row>
    <row r="104" ht="15">
      <c r="E104" s="10"/>
    </row>
    <row r="105" ht="15">
      <c r="E105" s="10"/>
    </row>
    <row r="106" ht="15">
      <c r="E106" s="10"/>
    </row>
    <row r="107" ht="15">
      <c r="E107" s="10"/>
    </row>
    <row r="108" ht="15">
      <c r="E108" s="10"/>
    </row>
    <row r="109" ht="15">
      <c r="E109" s="10"/>
    </row>
    <row r="110" ht="15">
      <c r="E110" s="10"/>
    </row>
    <row r="111" ht="15">
      <c r="E111" s="10"/>
    </row>
    <row r="112" ht="15">
      <c r="E112" s="1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N88"/>
  <sheetViews>
    <sheetView zoomScale="80" zoomScaleNormal="80" zoomScalePageLayoutView="0" workbookViewId="0" topLeftCell="A1">
      <selection activeCell="G20" sqref="G20"/>
    </sheetView>
  </sheetViews>
  <sheetFormatPr defaultColWidth="9.140625" defaultRowHeight="15"/>
  <cols>
    <col min="1" max="1" width="22.28125" style="94" customWidth="1"/>
    <col min="2" max="2" width="40.7109375" style="4" customWidth="1"/>
    <col min="3" max="3" width="9.00390625" style="4" customWidth="1"/>
    <col min="4" max="4" width="20.28125" style="4" customWidth="1"/>
    <col min="5" max="5" width="21.7109375" style="4" customWidth="1"/>
    <col min="6" max="6" width="20.140625" style="4" customWidth="1"/>
    <col min="7" max="7" width="21.421875" style="4" customWidth="1"/>
    <col min="8" max="8" width="14.7109375" style="4" customWidth="1"/>
    <col min="9" max="9" width="14.7109375" style="5" customWidth="1"/>
    <col min="10" max="10" width="40.28125" style="94" customWidth="1"/>
    <col min="11" max="66" width="9.140625" style="94" customWidth="1"/>
    <col min="67" max="16384" width="9.140625" style="2" customWidth="1"/>
  </cols>
  <sheetData>
    <row r="1" spans="1:9" s="94" customFormat="1" ht="120.75" customHeight="1" thickBot="1">
      <c r="A1" s="130"/>
      <c r="B1" s="131" t="s">
        <v>20</v>
      </c>
      <c r="C1" s="114"/>
      <c r="D1" s="114"/>
      <c r="E1" s="114"/>
      <c r="F1" s="114"/>
      <c r="G1" s="114"/>
      <c r="H1" s="114"/>
      <c r="I1" s="114"/>
    </row>
    <row r="2" spans="1:18" ht="34.5" customHeight="1">
      <c r="A2" s="108"/>
      <c r="B2" s="347" t="s">
        <v>11</v>
      </c>
      <c r="C2" s="118"/>
      <c r="D2" s="119"/>
      <c r="E2" s="119"/>
      <c r="F2" s="119"/>
      <c r="G2" s="119"/>
      <c r="H2" s="120"/>
      <c r="I2" s="121"/>
      <c r="J2" s="110"/>
      <c r="K2" s="107"/>
      <c r="L2" s="107"/>
      <c r="M2" s="107"/>
      <c r="N2" s="107"/>
      <c r="O2" s="107"/>
      <c r="P2" s="107"/>
      <c r="Q2" s="107"/>
      <c r="R2" s="107"/>
    </row>
    <row r="3" spans="1:10" ht="11.25" customHeight="1">
      <c r="A3" s="109"/>
      <c r="B3" s="348"/>
      <c r="C3" s="77"/>
      <c r="D3" s="83"/>
      <c r="E3" s="83"/>
      <c r="F3" s="83"/>
      <c r="G3" s="83"/>
      <c r="H3" s="76"/>
      <c r="I3" s="122"/>
      <c r="J3" s="106"/>
    </row>
    <row r="4" spans="1:10" ht="69.75" customHeight="1">
      <c r="A4" s="109"/>
      <c r="B4" s="349"/>
      <c r="C4" s="82"/>
      <c r="D4" s="279" t="str">
        <f>BASIS!A8</f>
        <v>Onvoldoende</v>
      </c>
      <c r="E4" s="279" t="str">
        <f>BASIS!A7</f>
        <v>Voldoende</v>
      </c>
      <c r="F4" s="279" t="str">
        <f>BASIS!A6</f>
        <v>Goed</v>
      </c>
      <c r="G4" s="279" t="str">
        <f>BASIS!A5</f>
        <v>Uitmuntend</v>
      </c>
      <c r="H4" s="84" t="s">
        <v>15</v>
      </c>
      <c r="I4" s="123"/>
      <c r="J4" s="106"/>
    </row>
    <row r="5" spans="1:10" ht="22.5" customHeight="1">
      <c r="A5" s="360" t="s">
        <v>115</v>
      </c>
      <c r="B5" s="354" t="s">
        <v>13</v>
      </c>
      <c r="C5" s="80"/>
      <c r="D5" s="85"/>
      <c r="E5" s="85"/>
      <c r="F5" s="85"/>
      <c r="G5" s="86"/>
      <c r="H5" s="350">
        <f>D6+F6+G6+E6</f>
        <v>4</v>
      </c>
      <c r="I5" s="358">
        <f>H5/H21</f>
        <v>0.8</v>
      </c>
      <c r="J5" s="106"/>
    </row>
    <row r="6" spans="1:10" ht="22.5" customHeight="1">
      <c r="A6" s="361"/>
      <c r="B6" s="354"/>
      <c r="C6" s="80"/>
      <c r="D6" s="87">
        <f>COUNTIF(Input!I:I,"O-GB")</f>
        <v>4</v>
      </c>
      <c r="E6" s="87">
        <f>COUNTIF(Input!I:I,"V-GB")</f>
        <v>0</v>
      </c>
      <c r="F6" s="87">
        <f>COUNTIF(Input!I:I,"G-GB")</f>
        <v>0</v>
      </c>
      <c r="G6" s="88">
        <f>COUNTIF(Input!I:I,"U-GB")</f>
        <v>0</v>
      </c>
      <c r="H6" s="350"/>
      <c r="I6" s="358"/>
      <c r="J6" s="106"/>
    </row>
    <row r="7" spans="1:10" ht="22.5" customHeight="1">
      <c r="A7" s="361"/>
      <c r="B7" s="354"/>
      <c r="C7" s="80"/>
      <c r="D7" s="89" t="str">
        <f>"("&amp;TEXT(D6/$H$21,"0%")&amp;")"</f>
        <v>(80%)</v>
      </c>
      <c r="E7" s="89" t="str">
        <f>"("&amp;TEXT(E6/$H$21,"0%")&amp;")"</f>
        <v>(0%)</v>
      </c>
      <c r="F7" s="89" t="str">
        <f>"("&amp;TEXT(F6/$H$21,"0%")&amp;")"</f>
        <v>(0%)</v>
      </c>
      <c r="G7" s="90" t="str">
        <f>"("&amp;TEXT(G6/$H$21,"0%")&amp;")"</f>
        <v>(0%)</v>
      </c>
      <c r="H7" s="351"/>
      <c r="I7" s="358"/>
      <c r="J7" s="106"/>
    </row>
    <row r="8" spans="1:10" ht="22.5" customHeight="1">
      <c r="A8" s="361"/>
      <c r="B8" s="363"/>
      <c r="C8" s="81"/>
      <c r="D8" s="91"/>
      <c r="E8" s="91"/>
      <c r="F8" s="91"/>
      <c r="G8" s="92"/>
      <c r="H8" s="352"/>
      <c r="I8" s="359"/>
      <c r="J8" s="106"/>
    </row>
    <row r="9" spans="1:10" ht="22.5" customHeight="1">
      <c r="A9" s="361"/>
      <c r="B9" s="353" t="s">
        <v>155</v>
      </c>
      <c r="C9" s="79"/>
      <c r="D9" s="85"/>
      <c r="E9" s="85"/>
      <c r="F9" s="85"/>
      <c r="G9" s="86"/>
      <c r="H9" s="350">
        <f>D10+F10+G10+E10</f>
        <v>1</v>
      </c>
      <c r="I9" s="357">
        <f>H9/H21</f>
        <v>0.2</v>
      </c>
      <c r="J9" s="106"/>
    </row>
    <row r="10" spans="1:10" ht="22.5" customHeight="1">
      <c r="A10" s="361"/>
      <c r="B10" s="354"/>
      <c r="C10" s="80"/>
      <c r="D10" s="87">
        <f>COUNTIF(Input!I:I,"O-HO")</f>
        <v>1</v>
      </c>
      <c r="E10" s="87">
        <f>COUNTIF(Input!I:I,"V-HO")</f>
        <v>0</v>
      </c>
      <c r="F10" s="87">
        <f>COUNTIF(Input!I:I,"G-HO")</f>
        <v>0</v>
      </c>
      <c r="G10" s="88">
        <f>COUNTIF(Input!I:I,"U-HO")</f>
        <v>0</v>
      </c>
      <c r="H10" s="350"/>
      <c r="I10" s="358"/>
      <c r="J10" s="106"/>
    </row>
    <row r="11" spans="1:10" ht="22.5" customHeight="1">
      <c r="A11" s="361"/>
      <c r="B11" s="354"/>
      <c r="C11" s="80"/>
      <c r="D11" s="89" t="str">
        <f>"("&amp;TEXT(D10/$H$21,"0%")&amp;")"</f>
        <v>(20%)</v>
      </c>
      <c r="E11" s="89" t="str">
        <f>"("&amp;TEXT(E10/$H$21,"0%")&amp;")"</f>
        <v>(0%)</v>
      </c>
      <c r="F11" s="89" t="str">
        <f>"("&amp;TEXT(F10/$H$21,"0%")&amp;")"</f>
        <v>(0%)</v>
      </c>
      <c r="G11" s="90" t="str">
        <f>"("&amp;TEXT(G10/$H$21,"0%")&amp;")"</f>
        <v>(0%)</v>
      </c>
      <c r="H11" s="351"/>
      <c r="I11" s="358"/>
      <c r="J11" s="106"/>
    </row>
    <row r="12" spans="1:66" s="1" customFormat="1" ht="22.5" customHeight="1">
      <c r="A12" s="361"/>
      <c r="B12" s="355"/>
      <c r="C12" s="93"/>
      <c r="D12" s="91"/>
      <c r="E12" s="91"/>
      <c r="F12" s="91"/>
      <c r="G12" s="92"/>
      <c r="H12" s="352"/>
      <c r="I12" s="359"/>
      <c r="J12" s="111"/>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row>
    <row r="13" spans="1:10" ht="22.5" customHeight="1">
      <c r="A13" s="361"/>
      <c r="B13" s="353" t="s">
        <v>156</v>
      </c>
      <c r="C13" s="79"/>
      <c r="D13" s="85"/>
      <c r="E13" s="85"/>
      <c r="F13" s="85"/>
      <c r="G13" s="86"/>
      <c r="H13" s="350">
        <f>D14+F14+G14+E14</f>
        <v>0</v>
      </c>
      <c r="I13" s="357">
        <f>H13/H21</f>
        <v>0</v>
      </c>
      <c r="J13" s="112"/>
    </row>
    <row r="14" spans="1:10" ht="22.5" customHeight="1">
      <c r="A14" s="361"/>
      <c r="B14" s="354"/>
      <c r="C14" s="80"/>
      <c r="D14" s="87">
        <f>COUNTIF(Input!I:I,"O-VOT")</f>
        <v>0</v>
      </c>
      <c r="E14" s="87">
        <f>COUNTIF(Input!I:I,"V-VOT")</f>
        <v>0</v>
      </c>
      <c r="F14" s="87">
        <f>COUNTIF(Input!I:I,"G-VOT")</f>
        <v>0</v>
      </c>
      <c r="G14" s="88">
        <f>COUNTIF(Input!I:I,"U-VOT")</f>
        <v>0</v>
      </c>
      <c r="H14" s="350"/>
      <c r="I14" s="358"/>
      <c r="J14" s="112"/>
    </row>
    <row r="15" spans="1:10" ht="22.5" customHeight="1">
      <c r="A15" s="361"/>
      <c r="B15" s="354"/>
      <c r="C15" s="80"/>
      <c r="D15" s="89" t="str">
        <f>"("&amp;TEXT(D14/$H$21,"0%")&amp;")"</f>
        <v>(0%)</v>
      </c>
      <c r="E15" s="89" t="str">
        <f>"("&amp;TEXT(E14/$H$21,"0%")&amp;")"</f>
        <v>(0%)</v>
      </c>
      <c r="F15" s="89" t="str">
        <f>"("&amp;TEXT(F14/$H$21,"0%")&amp;")"</f>
        <v>(0%)</v>
      </c>
      <c r="G15" s="90" t="str">
        <f>"("&amp;TEXT(G14/$H$21,"0%")&amp;")"</f>
        <v>(0%)</v>
      </c>
      <c r="H15" s="351"/>
      <c r="I15" s="358"/>
      <c r="J15" s="112"/>
    </row>
    <row r="16" spans="1:10" ht="22.5" customHeight="1">
      <c r="A16" s="361"/>
      <c r="B16" s="363"/>
      <c r="C16" s="81"/>
      <c r="D16" s="91"/>
      <c r="E16" s="91"/>
      <c r="F16" s="91"/>
      <c r="G16" s="92"/>
      <c r="H16" s="352"/>
      <c r="I16" s="359"/>
      <c r="J16" s="112"/>
    </row>
    <row r="17" spans="1:10" ht="22.5" customHeight="1">
      <c r="A17" s="361"/>
      <c r="B17" s="353" t="s">
        <v>157</v>
      </c>
      <c r="C17" s="79"/>
      <c r="D17" s="85"/>
      <c r="E17" s="85"/>
      <c r="F17" s="85"/>
      <c r="G17" s="86"/>
      <c r="H17" s="350">
        <f>D18+F18+G18+E18</f>
        <v>0</v>
      </c>
      <c r="I17" s="357">
        <f>H17/H21</f>
        <v>0</v>
      </c>
      <c r="J17" s="112"/>
    </row>
    <row r="18" spans="1:10" ht="22.5" customHeight="1">
      <c r="A18" s="361"/>
      <c r="B18" s="354"/>
      <c r="C18" s="80"/>
      <c r="D18" s="87">
        <f>COUNTIF(Input!I:I,"O-VOD")</f>
        <v>0</v>
      </c>
      <c r="E18" s="87">
        <f>COUNTIF(Input!I:I,"V-VOD")</f>
        <v>0</v>
      </c>
      <c r="F18" s="87">
        <f>COUNTIF(Input!I:I,"G-VOD")</f>
        <v>0</v>
      </c>
      <c r="G18" s="88">
        <f>COUNTIF(Input!I:I,"U-VOD")</f>
        <v>0</v>
      </c>
      <c r="H18" s="350"/>
      <c r="I18" s="358"/>
      <c r="J18" s="112"/>
    </row>
    <row r="19" spans="1:10" ht="22.5" customHeight="1">
      <c r="A19" s="361"/>
      <c r="B19" s="354"/>
      <c r="C19" s="80"/>
      <c r="D19" s="89" t="str">
        <f>"("&amp;TEXT(D18/$H$21,"0%")&amp;")"</f>
        <v>(0%)</v>
      </c>
      <c r="E19" s="89" t="str">
        <f>"("&amp;TEXT(E18/$H$21,"0%")&amp;")"</f>
        <v>(0%)</v>
      </c>
      <c r="F19" s="89" t="str">
        <f>"("&amp;TEXT(F18/$H$21,"0%")&amp;")"</f>
        <v>(0%)</v>
      </c>
      <c r="G19" s="90" t="str">
        <f>"("&amp;TEXT(G18/$H$21,"0%")&amp;")"</f>
        <v>(0%)</v>
      </c>
      <c r="H19" s="351"/>
      <c r="I19" s="358"/>
      <c r="J19" s="112"/>
    </row>
    <row r="20" spans="1:10" ht="22.5" customHeight="1">
      <c r="A20" s="362"/>
      <c r="B20" s="363"/>
      <c r="C20" s="81"/>
      <c r="D20" s="91"/>
      <c r="E20" s="91"/>
      <c r="F20" s="91"/>
      <c r="G20" s="92"/>
      <c r="H20" s="352"/>
      <c r="I20" s="359"/>
      <c r="J20" s="106"/>
    </row>
    <row r="21" spans="1:10" ht="34.5" customHeight="1">
      <c r="A21" s="356"/>
      <c r="B21" s="124" t="s">
        <v>14</v>
      </c>
      <c r="C21" s="78">
        <f>SUM(D21:G21)</f>
        <v>5</v>
      </c>
      <c r="D21" s="188">
        <f>D6+D10+D14+D18</f>
        <v>5</v>
      </c>
      <c r="E21" s="188">
        <f>E6+E10+E14+E18</f>
        <v>0</v>
      </c>
      <c r="F21" s="188">
        <f>F6+F10+F14+F18</f>
        <v>0</v>
      </c>
      <c r="G21" s="188">
        <f>G6+G10+G14+G18</f>
        <v>0</v>
      </c>
      <c r="H21" s="277">
        <f>SUM(H5:H20)</f>
        <v>5</v>
      </c>
      <c r="I21" s="278"/>
      <c r="J21" s="106"/>
    </row>
    <row r="22" spans="1:66" s="3" customFormat="1" ht="34.5" customHeight="1" thickBot="1">
      <c r="A22" s="356"/>
      <c r="B22" s="125"/>
      <c r="C22" s="126"/>
      <c r="D22" s="127">
        <f>D21/H21</f>
        <v>1</v>
      </c>
      <c r="E22" s="127">
        <f>E21/H21</f>
        <v>0</v>
      </c>
      <c r="F22" s="127">
        <f>F21/H21</f>
        <v>0</v>
      </c>
      <c r="G22" s="127">
        <f>G21/H21</f>
        <v>0</v>
      </c>
      <c r="H22" s="128"/>
      <c r="I22" s="129">
        <f>SUM(I5:I21)</f>
        <v>1</v>
      </c>
      <c r="J22" s="113"/>
      <c r="K22" s="97"/>
      <c r="L22" s="97"/>
      <c r="M22" s="97"/>
      <c r="N22" s="97"/>
      <c r="O22" s="97"/>
      <c r="P22" s="97"/>
      <c r="Q22" s="97"/>
      <c r="R22" s="97"/>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row>
    <row r="23" spans="1:9" s="94" customFormat="1" ht="20.25" customHeight="1">
      <c r="A23" s="98"/>
      <c r="B23" s="115"/>
      <c r="C23" s="116"/>
      <c r="D23" s="116"/>
      <c r="E23" s="116"/>
      <c r="F23" s="116"/>
      <c r="G23" s="116"/>
      <c r="H23" s="116"/>
      <c r="I23" s="117"/>
    </row>
    <row r="24" spans="2:9" s="94" customFormat="1" ht="15">
      <c r="B24" s="106"/>
      <c r="D24" s="99"/>
      <c r="E24" s="99"/>
      <c r="F24" s="100"/>
      <c r="G24" s="101"/>
      <c r="H24" s="101"/>
      <c r="I24" s="102"/>
    </row>
    <row r="25" spans="2:9" s="94" customFormat="1" ht="14.25">
      <c r="B25" s="106"/>
      <c r="D25" s="95"/>
      <c r="E25" s="95"/>
      <c r="I25" s="102"/>
    </row>
    <row r="26" spans="2:9" s="94" customFormat="1" ht="14.25">
      <c r="B26" s="106"/>
      <c r="D26" s="103"/>
      <c r="E26" s="103"/>
      <c r="I26" s="102"/>
    </row>
    <row r="27" spans="2:9" s="94" customFormat="1" ht="14.25">
      <c r="B27" s="106"/>
      <c r="I27" s="102"/>
    </row>
    <row r="28" spans="2:9" s="94" customFormat="1" ht="15">
      <c r="B28" s="106"/>
      <c r="D28" s="104"/>
      <c r="E28" s="104"/>
      <c r="I28" s="102"/>
    </row>
    <row r="29" spans="2:9" s="94" customFormat="1" ht="14.25">
      <c r="B29" s="106"/>
      <c r="D29" s="105"/>
      <c r="E29" s="105"/>
      <c r="F29" s="105"/>
      <c r="G29" s="105"/>
      <c r="I29" s="102"/>
    </row>
    <row r="30" spans="2:9" s="94" customFormat="1" ht="14.25">
      <c r="B30" s="106"/>
      <c r="I30" s="102"/>
    </row>
    <row r="31" spans="2:9" s="94" customFormat="1" ht="14.25">
      <c r="B31" s="106"/>
      <c r="I31" s="102"/>
    </row>
    <row r="32" spans="2:9" s="94" customFormat="1" ht="14.25">
      <c r="B32" s="106"/>
      <c r="I32" s="102"/>
    </row>
    <row r="33" spans="2:9" s="94" customFormat="1" ht="14.25">
      <c r="B33" s="106"/>
      <c r="I33" s="102"/>
    </row>
    <row r="34" spans="2:9" s="94" customFormat="1" ht="14.25">
      <c r="B34" s="106"/>
      <c r="I34" s="102"/>
    </row>
    <row r="35" spans="2:9" s="94" customFormat="1" ht="14.25">
      <c r="B35" s="106"/>
      <c r="I35" s="102"/>
    </row>
    <row r="36" spans="2:9" s="94" customFormat="1" ht="14.25">
      <c r="B36" s="106"/>
      <c r="I36" s="102"/>
    </row>
    <row r="37" spans="2:9" s="94" customFormat="1" ht="14.25">
      <c r="B37" s="106"/>
      <c r="I37" s="102"/>
    </row>
    <row r="38" spans="2:9" s="94" customFormat="1" ht="14.25">
      <c r="B38" s="106"/>
      <c r="I38" s="102"/>
    </row>
    <row r="39" spans="2:9" s="94" customFormat="1" ht="14.25">
      <c r="B39" s="106"/>
      <c r="I39" s="102"/>
    </row>
    <row r="40" spans="2:9" s="94" customFormat="1" ht="14.25">
      <c r="B40" s="106"/>
      <c r="I40" s="102"/>
    </row>
    <row r="41" spans="2:9" s="94" customFormat="1" ht="14.25">
      <c r="B41" s="106"/>
      <c r="I41" s="102"/>
    </row>
    <row r="42" spans="2:9" s="94" customFormat="1" ht="14.25">
      <c r="B42" s="106"/>
      <c r="I42" s="102"/>
    </row>
    <row r="43" spans="2:9" s="94" customFormat="1" ht="14.25">
      <c r="B43" s="106"/>
      <c r="I43" s="102"/>
    </row>
    <row r="44" spans="2:9" s="94" customFormat="1" ht="14.25">
      <c r="B44" s="106"/>
      <c r="I44" s="102"/>
    </row>
    <row r="45" spans="2:9" s="94" customFormat="1" ht="14.25">
      <c r="B45" s="106"/>
      <c r="I45" s="102"/>
    </row>
    <row r="46" spans="2:9" s="94" customFormat="1" ht="14.25">
      <c r="B46" s="106"/>
      <c r="I46" s="102"/>
    </row>
    <row r="47" spans="2:9" s="94" customFormat="1" ht="14.25">
      <c r="B47" s="106"/>
      <c r="I47" s="102"/>
    </row>
    <row r="48" spans="2:9" s="94" customFormat="1" ht="14.25">
      <c r="B48" s="106"/>
      <c r="I48" s="102"/>
    </row>
    <row r="49" spans="2:9" s="94" customFormat="1" ht="14.25">
      <c r="B49" s="106"/>
      <c r="I49" s="102"/>
    </row>
    <row r="50" spans="2:9" s="94" customFormat="1" ht="14.25">
      <c r="B50" s="106"/>
      <c r="I50" s="102"/>
    </row>
    <row r="51" spans="2:9" s="94" customFormat="1" ht="14.25">
      <c r="B51" s="106"/>
      <c r="I51" s="102"/>
    </row>
    <row r="52" spans="2:9" s="94" customFormat="1" ht="14.25">
      <c r="B52" s="106"/>
      <c r="I52" s="102"/>
    </row>
    <row r="53" spans="2:9" s="94" customFormat="1" ht="14.25">
      <c r="B53" s="106"/>
      <c r="I53" s="102"/>
    </row>
    <row r="54" spans="2:9" s="94" customFormat="1" ht="14.25">
      <c r="B54" s="106"/>
      <c r="I54" s="102"/>
    </row>
    <row r="55" spans="2:9" s="94" customFormat="1" ht="14.25">
      <c r="B55" s="106"/>
      <c r="I55" s="102"/>
    </row>
    <row r="56" spans="2:9" s="94" customFormat="1" ht="14.25">
      <c r="B56" s="106"/>
      <c r="I56" s="102"/>
    </row>
    <row r="57" spans="2:9" s="94" customFormat="1" ht="14.25">
      <c r="B57" s="106"/>
      <c r="I57" s="102"/>
    </row>
    <row r="58" spans="2:9" s="94" customFormat="1" ht="14.25">
      <c r="B58" s="106"/>
      <c r="I58" s="102"/>
    </row>
    <row r="59" spans="2:9" s="94" customFormat="1" ht="14.25">
      <c r="B59" s="106"/>
      <c r="I59" s="102"/>
    </row>
    <row r="60" spans="2:9" s="94" customFormat="1" ht="14.25">
      <c r="B60" s="106"/>
      <c r="I60" s="102"/>
    </row>
    <row r="61" spans="2:9" s="94" customFormat="1" ht="14.25">
      <c r="B61" s="106"/>
      <c r="I61" s="102"/>
    </row>
    <row r="62" spans="2:9" s="94" customFormat="1" ht="14.25">
      <c r="B62" s="106"/>
      <c r="I62" s="102"/>
    </row>
    <row r="63" spans="2:9" s="94" customFormat="1" ht="14.25">
      <c r="B63" s="106"/>
      <c r="I63" s="102"/>
    </row>
    <row r="64" spans="2:9" s="94" customFormat="1" ht="14.25">
      <c r="B64" s="106"/>
      <c r="I64" s="102"/>
    </row>
    <row r="65" spans="2:9" s="94" customFormat="1" ht="14.25">
      <c r="B65" s="106"/>
      <c r="I65" s="102"/>
    </row>
    <row r="66" spans="2:9" s="94" customFormat="1" ht="14.25">
      <c r="B66" s="106"/>
      <c r="I66" s="102"/>
    </row>
    <row r="67" spans="2:9" s="94" customFormat="1" ht="14.25">
      <c r="B67" s="106"/>
      <c r="I67" s="102"/>
    </row>
    <row r="68" spans="2:9" s="94" customFormat="1" ht="14.25">
      <c r="B68" s="106"/>
      <c r="I68" s="102"/>
    </row>
    <row r="69" spans="2:9" s="94" customFormat="1" ht="14.25">
      <c r="B69" s="106"/>
      <c r="I69" s="102"/>
    </row>
    <row r="70" spans="2:9" s="94" customFormat="1" ht="14.25">
      <c r="B70" s="106"/>
      <c r="I70" s="102"/>
    </row>
    <row r="71" spans="2:9" s="94" customFormat="1" ht="14.25">
      <c r="B71" s="106"/>
      <c r="I71" s="102"/>
    </row>
    <row r="72" spans="2:9" s="94" customFormat="1" ht="14.25">
      <c r="B72" s="106"/>
      <c r="I72" s="102"/>
    </row>
    <row r="73" spans="2:9" s="94" customFormat="1" ht="14.25">
      <c r="B73" s="106"/>
      <c r="I73" s="102"/>
    </row>
    <row r="74" spans="2:9" s="94" customFormat="1" ht="14.25">
      <c r="B74" s="106"/>
      <c r="I74" s="102"/>
    </row>
    <row r="75" spans="2:9" s="94" customFormat="1" ht="14.25">
      <c r="B75" s="106"/>
      <c r="I75" s="102"/>
    </row>
    <row r="76" spans="2:9" s="94" customFormat="1" ht="14.25">
      <c r="B76" s="106"/>
      <c r="I76" s="102"/>
    </row>
    <row r="77" spans="2:9" s="94" customFormat="1" ht="14.25">
      <c r="B77" s="106"/>
      <c r="I77" s="102"/>
    </row>
    <row r="78" spans="2:9" s="94" customFormat="1" ht="14.25">
      <c r="B78" s="106"/>
      <c r="I78" s="102"/>
    </row>
    <row r="79" spans="2:9" s="94" customFormat="1" ht="14.25">
      <c r="B79" s="106"/>
      <c r="I79" s="102"/>
    </row>
    <row r="80" spans="2:9" s="94" customFormat="1" ht="14.25">
      <c r="B80" s="106"/>
      <c r="I80" s="102"/>
    </row>
    <row r="81" spans="2:9" s="94" customFormat="1" ht="14.25">
      <c r="B81" s="106"/>
      <c r="I81" s="102"/>
    </row>
    <row r="82" spans="2:9" s="94" customFormat="1" ht="14.25">
      <c r="B82" s="106"/>
      <c r="I82" s="102"/>
    </row>
    <row r="83" spans="2:9" s="94" customFormat="1" ht="14.25">
      <c r="B83" s="106"/>
      <c r="I83" s="102"/>
    </row>
    <row r="84" spans="2:9" s="94" customFormat="1" ht="14.25">
      <c r="B84" s="106"/>
      <c r="I84" s="102"/>
    </row>
    <row r="85" spans="2:9" s="94" customFormat="1" ht="14.25">
      <c r="B85" s="106"/>
      <c r="I85" s="102"/>
    </row>
    <row r="86" spans="2:9" s="94" customFormat="1" ht="14.25">
      <c r="B86" s="106"/>
      <c r="I86" s="102"/>
    </row>
    <row r="87" spans="2:9" s="94" customFormat="1" ht="14.25">
      <c r="B87" s="106"/>
      <c r="I87" s="102"/>
    </row>
    <row r="88" spans="2:9" s="94" customFormat="1" ht="14.25">
      <c r="B88" s="106"/>
      <c r="I88" s="102"/>
    </row>
  </sheetData>
  <sheetProtection/>
  <mergeCells count="15">
    <mergeCell ref="H17:H20"/>
    <mergeCell ref="A21:A22"/>
    <mergeCell ref="I9:I12"/>
    <mergeCell ref="I13:I16"/>
    <mergeCell ref="I17:I20"/>
    <mergeCell ref="A5:A20"/>
    <mergeCell ref="I5:I8"/>
    <mergeCell ref="B5:B8"/>
    <mergeCell ref="B13:B16"/>
    <mergeCell ref="B17:B20"/>
    <mergeCell ref="B2:B4"/>
    <mergeCell ref="H5:H8"/>
    <mergeCell ref="B9:B12"/>
    <mergeCell ref="H9:H12"/>
    <mergeCell ref="H13:H16"/>
  </mergeCells>
  <printOptions/>
  <pageMargins left="0.3937007874015748" right="0.3937007874015748" top="0.3937007874015748" bottom="0.3937007874015748" header="0.5118110236220472" footer="0.5118110236220472"/>
  <pageSetup fitToHeight="1" fitToWidth="1"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P228"/>
  <sheetViews>
    <sheetView zoomScale="85" zoomScaleNormal="85" zoomScalePageLayoutView="0" workbookViewId="0" topLeftCell="A1">
      <selection activeCell="A5" sqref="A5"/>
    </sheetView>
  </sheetViews>
  <sheetFormatPr defaultColWidth="8.8515625" defaultRowHeight="15"/>
  <cols>
    <col min="1" max="1" width="28.7109375" style="46" customWidth="1"/>
    <col min="2" max="2" width="31.8515625" style="46" customWidth="1"/>
    <col min="3" max="3" width="0.85546875" style="46" customWidth="1"/>
    <col min="4" max="7" width="2.421875" style="46" customWidth="1"/>
    <col min="8" max="8" width="3.8515625" style="46" customWidth="1"/>
    <col min="9" max="11" width="2.421875" style="46" customWidth="1"/>
    <col min="12" max="12" width="0.71875" style="147" customWidth="1"/>
    <col min="13" max="20" width="2.421875" style="46" customWidth="1"/>
    <col min="21" max="21" width="0.5625" style="46" customWidth="1"/>
    <col min="22" max="23" width="2.421875" style="46" customWidth="1"/>
    <col min="24" max="24" width="4.57421875" style="46" customWidth="1"/>
    <col min="25" max="29" width="2.421875" style="46" customWidth="1"/>
    <col min="30" max="30" width="0.5625" style="46" customWidth="1"/>
    <col min="31" max="38" width="2.421875" style="46" customWidth="1"/>
    <col min="39" max="39" width="0.5625" style="46" customWidth="1"/>
    <col min="40" max="40" width="12.7109375" style="46" customWidth="1"/>
    <col min="41" max="41" width="16.140625" style="46" customWidth="1"/>
    <col min="42" max="42" width="8.8515625" style="46" customWidth="1"/>
    <col min="43" max="68" width="8.8515625" style="147" customWidth="1"/>
    <col min="69" max="16384" width="8.8515625" style="46" customWidth="1"/>
  </cols>
  <sheetData>
    <row r="1" spans="2:42" s="147" customFormat="1" ht="81" customHeight="1">
      <c r="B1" s="252" t="s">
        <v>55</v>
      </c>
      <c r="K1" s="150"/>
      <c r="AP1" s="150"/>
    </row>
    <row r="2" spans="11:42" s="147" customFormat="1" ht="15">
      <c r="K2" s="150"/>
      <c r="AP2" s="150"/>
    </row>
    <row r="3" spans="2:42" s="147" customFormat="1" ht="15">
      <c r="B3" s="153"/>
      <c r="D3" s="153"/>
      <c r="E3" s="153"/>
      <c r="F3" s="153"/>
      <c r="G3" s="153"/>
      <c r="H3" s="153"/>
      <c r="I3" s="153"/>
      <c r="J3" s="153"/>
      <c r="K3" s="209"/>
      <c r="AP3" s="150"/>
    </row>
    <row r="4" spans="1:42" ht="15" customHeight="1">
      <c r="A4" s="205"/>
      <c r="B4" s="364" t="s">
        <v>11</v>
      </c>
      <c r="C4" s="132"/>
      <c r="D4" s="370" t="str">
        <f>+'HR3Pmatrix'!D4</f>
        <v>Onvoldoende</v>
      </c>
      <c r="E4" s="371"/>
      <c r="F4" s="371"/>
      <c r="G4" s="371"/>
      <c r="H4" s="371"/>
      <c r="I4" s="371"/>
      <c r="J4" s="371"/>
      <c r="K4" s="372"/>
      <c r="L4" s="207"/>
      <c r="M4" s="374" t="str">
        <f>'HR3Pmatrix'!E4</f>
        <v>Voldoende</v>
      </c>
      <c r="N4" s="374"/>
      <c r="O4" s="374"/>
      <c r="P4" s="374"/>
      <c r="Q4" s="374"/>
      <c r="R4" s="374"/>
      <c r="S4" s="374"/>
      <c r="T4" s="374"/>
      <c r="U4" s="191"/>
      <c r="V4" s="374" t="str">
        <f>'HR3Pmatrix'!G4</f>
        <v>Uitmuntend</v>
      </c>
      <c r="W4" s="374"/>
      <c r="X4" s="374"/>
      <c r="Y4" s="374"/>
      <c r="Z4" s="374"/>
      <c r="AA4" s="374"/>
      <c r="AB4" s="374"/>
      <c r="AC4" s="374"/>
      <c r="AD4" s="189"/>
      <c r="AE4" s="374" t="s">
        <v>10</v>
      </c>
      <c r="AF4" s="374"/>
      <c r="AG4" s="374"/>
      <c r="AH4" s="374"/>
      <c r="AI4" s="374"/>
      <c r="AJ4" s="374"/>
      <c r="AK4" s="374"/>
      <c r="AL4" s="374"/>
      <c r="AM4" s="154"/>
      <c r="AN4" s="151"/>
      <c r="AO4" s="152"/>
      <c r="AP4" s="150"/>
    </row>
    <row r="5" spans="1:42" ht="14.25" customHeight="1">
      <c r="A5" s="150"/>
      <c r="B5" s="365"/>
      <c r="C5" s="204"/>
      <c r="D5" s="373"/>
      <c r="E5" s="374"/>
      <c r="F5" s="374"/>
      <c r="G5" s="374"/>
      <c r="H5" s="374"/>
      <c r="I5" s="374"/>
      <c r="J5" s="374"/>
      <c r="K5" s="375"/>
      <c r="L5" s="208"/>
      <c r="M5" s="374"/>
      <c r="N5" s="374"/>
      <c r="O5" s="374"/>
      <c r="P5" s="374"/>
      <c r="Q5" s="374"/>
      <c r="R5" s="374"/>
      <c r="S5" s="374"/>
      <c r="T5" s="374"/>
      <c r="U5" s="173"/>
      <c r="V5" s="374"/>
      <c r="W5" s="374"/>
      <c r="X5" s="374"/>
      <c r="Y5" s="374"/>
      <c r="Z5" s="374"/>
      <c r="AA5" s="374"/>
      <c r="AB5" s="374"/>
      <c r="AC5" s="374"/>
      <c r="AD5" s="173"/>
      <c r="AE5" s="374"/>
      <c r="AF5" s="374"/>
      <c r="AG5" s="374"/>
      <c r="AH5" s="374"/>
      <c r="AI5" s="374"/>
      <c r="AJ5" s="374"/>
      <c r="AK5" s="374"/>
      <c r="AL5" s="374"/>
      <c r="AM5" s="151"/>
      <c r="AN5" s="151"/>
      <c r="AO5" s="152"/>
      <c r="AP5" s="150"/>
    </row>
    <row r="6" spans="1:42" ht="18">
      <c r="A6" s="150"/>
      <c r="B6" s="366"/>
      <c r="C6" s="132"/>
      <c r="D6" s="376"/>
      <c r="E6" s="377"/>
      <c r="F6" s="377"/>
      <c r="G6" s="377"/>
      <c r="H6" s="377"/>
      <c r="I6" s="377"/>
      <c r="J6" s="377"/>
      <c r="K6" s="378"/>
      <c r="L6" s="207"/>
      <c r="M6" s="374"/>
      <c r="N6" s="374"/>
      <c r="O6" s="374"/>
      <c r="P6" s="374"/>
      <c r="Q6" s="374"/>
      <c r="R6" s="374"/>
      <c r="S6" s="374"/>
      <c r="T6" s="374"/>
      <c r="U6" s="172"/>
      <c r="V6" s="374"/>
      <c r="W6" s="374"/>
      <c r="X6" s="374"/>
      <c r="Y6" s="374"/>
      <c r="Z6" s="374"/>
      <c r="AA6" s="374"/>
      <c r="AB6" s="374"/>
      <c r="AC6" s="374"/>
      <c r="AD6" s="190"/>
      <c r="AE6" s="374"/>
      <c r="AF6" s="374"/>
      <c r="AG6" s="374"/>
      <c r="AH6" s="374"/>
      <c r="AI6" s="374"/>
      <c r="AJ6" s="374"/>
      <c r="AK6" s="374"/>
      <c r="AL6" s="374"/>
      <c r="AM6" s="154"/>
      <c r="AN6" s="258" t="s">
        <v>48</v>
      </c>
      <c r="AO6" s="259" t="s">
        <v>49</v>
      </c>
      <c r="AP6" s="260"/>
    </row>
    <row r="7" spans="1:42" ht="5.25" customHeight="1" thickBot="1">
      <c r="A7" s="147"/>
      <c r="B7" s="206"/>
      <c r="C7" s="154"/>
      <c r="D7" s="210"/>
      <c r="E7" s="211"/>
      <c r="F7" s="211"/>
      <c r="G7" s="211"/>
      <c r="H7" s="211"/>
      <c r="I7" s="211"/>
      <c r="J7" s="211"/>
      <c r="K7" s="212"/>
      <c r="L7" s="154"/>
      <c r="M7" s="179"/>
      <c r="N7" s="179"/>
      <c r="O7" s="179"/>
      <c r="P7" s="179"/>
      <c r="Q7" s="179"/>
      <c r="R7" s="179"/>
      <c r="S7" s="179"/>
      <c r="T7" s="179"/>
      <c r="U7" s="179"/>
      <c r="V7" s="155"/>
      <c r="W7" s="155"/>
      <c r="X7" s="155"/>
      <c r="Y7" s="155"/>
      <c r="Z7" s="155"/>
      <c r="AA7" s="155"/>
      <c r="AB7" s="155"/>
      <c r="AC7" s="155"/>
      <c r="AD7" s="179"/>
      <c r="AE7" s="155"/>
      <c r="AF7" s="155"/>
      <c r="AG7" s="155"/>
      <c r="AH7" s="155"/>
      <c r="AI7" s="155"/>
      <c r="AJ7" s="155"/>
      <c r="AK7" s="155"/>
      <c r="AL7" s="170"/>
      <c r="AM7" s="179"/>
      <c r="AN7" s="218"/>
      <c r="AO7" s="237"/>
      <c r="AP7" s="150"/>
    </row>
    <row r="8" spans="1:41" ht="9" customHeight="1">
      <c r="A8" s="147"/>
      <c r="B8" s="382" t="s">
        <v>45</v>
      </c>
      <c r="C8" s="198"/>
      <c r="D8" s="156"/>
      <c r="E8" s="157"/>
      <c r="F8" s="157"/>
      <c r="G8" s="157"/>
      <c r="H8" s="157"/>
      <c r="I8" s="157"/>
      <c r="J8" s="157"/>
      <c r="K8" s="158"/>
      <c r="L8" s="224"/>
      <c r="M8" s="338"/>
      <c r="N8" s="180"/>
      <c r="O8" s="180"/>
      <c r="P8" s="180"/>
      <c r="Q8" s="180"/>
      <c r="R8" s="180"/>
      <c r="S8" s="180"/>
      <c r="T8" s="180"/>
      <c r="U8" s="180"/>
      <c r="V8" s="157"/>
      <c r="W8" s="157"/>
      <c r="X8" s="157"/>
      <c r="Y8" s="157"/>
      <c r="Z8" s="157"/>
      <c r="AA8" s="157"/>
      <c r="AB8" s="157"/>
      <c r="AC8" s="157"/>
      <c r="AD8" s="180"/>
      <c r="AE8" s="157"/>
      <c r="AF8" s="157"/>
      <c r="AG8" s="157"/>
      <c r="AH8" s="157"/>
      <c r="AI8" s="157"/>
      <c r="AJ8" s="157"/>
      <c r="AK8" s="157"/>
      <c r="AL8" s="158"/>
      <c r="AM8" s="223"/>
      <c r="AN8" s="383">
        <f>'HR3Pmatrix'!H5</f>
        <v>4</v>
      </c>
      <c r="AO8" s="386">
        <f>AN8/AN44</f>
        <v>0.8</v>
      </c>
    </row>
    <row r="9" spans="1:42" ht="9" customHeight="1">
      <c r="A9" s="147"/>
      <c r="B9" s="382"/>
      <c r="C9" s="197"/>
      <c r="D9" s="159"/>
      <c r="E9" s="134"/>
      <c r="F9" s="134"/>
      <c r="G9" s="135"/>
      <c r="H9" s="135"/>
      <c r="I9" s="135"/>
      <c r="J9" s="135"/>
      <c r="K9" s="160"/>
      <c r="L9" s="225"/>
      <c r="M9" s="339"/>
      <c r="N9" s="136"/>
      <c r="O9" s="136"/>
      <c r="P9" s="136"/>
      <c r="Q9" s="136"/>
      <c r="R9" s="136"/>
      <c r="S9" s="136"/>
      <c r="T9" s="136"/>
      <c r="U9" s="136"/>
      <c r="V9" s="135"/>
      <c r="W9" s="135"/>
      <c r="X9" s="135"/>
      <c r="Y9" s="135"/>
      <c r="Z9" s="135"/>
      <c r="AA9" s="135"/>
      <c r="AB9" s="135"/>
      <c r="AC9" s="135"/>
      <c r="AD9" s="136"/>
      <c r="AE9" s="135"/>
      <c r="AF9" s="135"/>
      <c r="AG9" s="135"/>
      <c r="AH9" s="135"/>
      <c r="AI9" s="135"/>
      <c r="AJ9" s="135"/>
      <c r="AK9" s="135"/>
      <c r="AL9" s="160"/>
      <c r="AM9" s="192"/>
      <c r="AN9" s="384"/>
      <c r="AO9" s="387"/>
      <c r="AP9" s="239"/>
    </row>
    <row r="10" spans="1:42" ht="18.75" customHeight="1">
      <c r="A10" s="147"/>
      <c r="B10" s="382"/>
      <c r="C10" s="197"/>
      <c r="D10" s="159"/>
      <c r="E10" s="379">
        <f>+'HR3Pmatrix'!D6+'HR3Pmatrix'!D10</f>
        <v>5</v>
      </c>
      <c r="F10" s="379"/>
      <c r="G10" s="379"/>
      <c r="H10" s="407" t="str">
        <f>"("&amp;TEXT(E10/$AN$44,"0%")&amp;")"</f>
        <v>(100%)</v>
      </c>
      <c r="I10" s="407"/>
      <c r="J10" s="407"/>
      <c r="K10" s="161"/>
      <c r="L10" s="226"/>
      <c r="M10" s="340"/>
      <c r="N10" s="336"/>
      <c r="O10" s="336"/>
      <c r="P10" s="336"/>
      <c r="Q10" s="336"/>
      <c r="R10" s="336"/>
      <c r="S10" s="379">
        <f>+'HR3Pmatrix'!E6+'HR3Pmatrix'!E10+'HR3Pmatrix'!F10+'HR3Pmatrix'!F6+'HR3Pmatrix'!G6+'HR3Pmatrix'!G10</f>
        <v>0</v>
      </c>
      <c r="T10" s="379"/>
      <c r="U10" s="379"/>
      <c r="V10" s="379"/>
      <c r="W10" s="379"/>
      <c r="X10" s="407" t="str">
        <f>"("&amp;TEXT(S10/$AN$44,"0%")&amp;")"</f>
        <v>(0%)</v>
      </c>
      <c r="Y10" s="407"/>
      <c r="Z10" s="407"/>
      <c r="AA10" s="407"/>
      <c r="AB10" s="407"/>
      <c r="AC10" s="137"/>
      <c r="AD10" s="138"/>
      <c r="AE10" s="137"/>
      <c r="AF10" s="137"/>
      <c r="AG10" s="137"/>
      <c r="AH10" s="137"/>
      <c r="AI10" s="137"/>
      <c r="AJ10" s="137"/>
      <c r="AK10" s="137"/>
      <c r="AL10" s="161"/>
      <c r="AM10" s="192"/>
      <c r="AN10" s="384"/>
      <c r="AO10" s="387"/>
      <c r="AP10" s="239"/>
    </row>
    <row r="11" spans="1:42" ht="9" customHeight="1">
      <c r="A11" s="147"/>
      <c r="B11" s="382"/>
      <c r="C11" s="197"/>
      <c r="D11" s="159"/>
      <c r="E11" s="139"/>
      <c r="F11" s="140"/>
      <c r="G11" s="141"/>
      <c r="H11" s="141"/>
      <c r="I11" s="141"/>
      <c r="J11" s="141"/>
      <c r="K11" s="162"/>
      <c r="L11" s="227"/>
      <c r="M11" s="341"/>
      <c r="N11" s="142"/>
      <c r="O11" s="142"/>
      <c r="P11" s="142"/>
      <c r="Q11" s="142"/>
      <c r="R11" s="142"/>
      <c r="S11" s="142"/>
      <c r="T11" s="142"/>
      <c r="U11" s="142"/>
      <c r="V11" s="141"/>
      <c r="W11" s="141"/>
      <c r="X11" s="141"/>
      <c r="Y11" s="141"/>
      <c r="Z11" s="141"/>
      <c r="AA11" s="141"/>
      <c r="AB11" s="141"/>
      <c r="AC11" s="141"/>
      <c r="AD11" s="142"/>
      <c r="AE11" s="141"/>
      <c r="AF11" s="141"/>
      <c r="AG11" s="141"/>
      <c r="AH11" s="141"/>
      <c r="AI11" s="141"/>
      <c r="AJ11" s="141"/>
      <c r="AK11" s="141"/>
      <c r="AL11" s="162"/>
      <c r="AM11" s="192"/>
      <c r="AN11" s="384"/>
      <c r="AO11" s="387"/>
      <c r="AP11" s="239"/>
    </row>
    <row r="12" spans="1:42" ht="9" customHeight="1">
      <c r="A12" s="147"/>
      <c r="B12" s="382"/>
      <c r="C12" s="197"/>
      <c r="D12" s="163"/>
      <c r="E12" s="134"/>
      <c r="F12" s="134"/>
      <c r="G12" s="134"/>
      <c r="H12" s="134"/>
      <c r="I12" s="134"/>
      <c r="J12" s="143"/>
      <c r="K12" s="164"/>
      <c r="L12" s="224"/>
      <c r="M12" s="342"/>
      <c r="N12" s="139"/>
      <c r="O12" s="139"/>
      <c r="P12" s="139"/>
      <c r="Q12" s="139"/>
      <c r="R12" s="139"/>
      <c r="S12" s="139"/>
      <c r="T12" s="139"/>
      <c r="U12" s="139"/>
      <c r="V12" s="144"/>
      <c r="W12" s="134"/>
      <c r="X12" s="134"/>
      <c r="Y12" s="134"/>
      <c r="Z12" s="134"/>
      <c r="AA12" s="134"/>
      <c r="AB12" s="143"/>
      <c r="AC12" s="143"/>
      <c r="AD12" s="139"/>
      <c r="AE12" s="144"/>
      <c r="AF12" s="134"/>
      <c r="AG12" s="134"/>
      <c r="AH12" s="134"/>
      <c r="AI12" s="134"/>
      <c r="AJ12" s="134"/>
      <c r="AK12" s="143"/>
      <c r="AL12" s="164"/>
      <c r="AM12" s="192"/>
      <c r="AN12" s="384"/>
      <c r="AO12" s="387"/>
      <c r="AP12" s="239"/>
    </row>
    <row r="13" spans="1:42" ht="9" customHeight="1">
      <c r="A13" s="147"/>
      <c r="B13" s="382"/>
      <c r="C13" s="197"/>
      <c r="D13" s="165"/>
      <c r="E13" s="389" t="s">
        <v>50</v>
      </c>
      <c r="F13" s="389"/>
      <c r="G13" s="389"/>
      <c r="H13" s="389"/>
      <c r="I13" s="389"/>
      <c r="J13" s="389"/>
      <c r="K13" s="166"/>
      <c r="L13" s="224"/>
      <c r="M13" s="342"/>
      <c r="N13" s="139"/>
      <c r="O13" s="139"/>
      <c r="P13" s="139"/>
      <c r="Q13" s="139"/>
      <c r="R13" s="139"/>
      <c r="S13" s="139"/>
      <c r="T13" s="389" t="s">
        <v>51</v>
      </c>
      <c r="U13" s="389"/>
      <c r="V13" s="389"/>
      <c r="W13" s="389"/>
      <c r="X13" s="389"/>
      <c r="Y13" s="389"/>
      <c r="Z13" s="389"/>
      <c r="AA13" s="389"/>
      <c r="AB13" s="389"/>
      <c r="AC13" s="389"/>
      <c r="AD13" s="389"/>
      <c r="AE13" s="389"/>
      <c r="AF13" s="389"/>
      <c r="AG13" s="389"/>
      <c r="AH13" s="389"/>
      <c r="AI13" s="389"/>
      <c r="AJ13" s="389"/>
      <c r="AK13" s="389"/>
      <c r="AL13" s="166"/>
      <c r="AM13" s="192"/>
      <c r="AN13" s="384"/>
      <c r="AO13" s="387"/>
      <c r="AP13" s="239"/>
    </row>
    <row r="14" spans="1:42" ht="9" customHeight="1">
      <c r="A14" s="147"/>
      <c r="B14" s="382"/>
      <c r="C14" s="197"/>
      <c r="D14" s="163"/>
      <c r="E14" s="389"/>
      <c r="F14" s="389"/>
      <c r="G14" s="389"/>
      <c r="H14" s="389"/>
      <c r="I14" s="389"/>
      <c r="J14" s="389"/>
      <c r="K14" s="164"/>
      <c r="L14" s="224"/>
      <c r="M14" s="345"/>
      <c r="N14" s="346"/>
      <c r="O14" s="346"/>
      <c r="P14" s="346"/>
      <c r="Q14" s="346"/>
      <c r="R14" s="346"/>
      <c r="S14" s="346"/>
      <c r="T14" s="389"/>
      <c r="U14" s="389"/>
      <c r="V14" s="389"/>
      <c r="W14" s="389"/>
      <c r="X14" s="389"/>
      <c r="Y14" s="389"/>
      <c r="Z14" s="389"/>
      <c r="AA14" s="389"/>
      <c r="AB14" s="389"/>
      <c r="AC14" s="389"/>
      <c r="AD14" s="389"/>
      <c r="AE14" s="389"/>
      <c r="AF14" s="389"/>
      <c r="AG14" s="389"/>
      <c r="AH14" s="389"/>
      <c r="AI14" s="389"/>
      <c r="AJ14" s="389"/>
      <c r="AK14" s="389"/>
      <c r="AL14" s="164"/>
      <c r="AM14" s="192"/>
      <c r="AN14" s="384"/>
      <c r="AO14" s="387"/>
      <c r="AP14" s="239"/>
    </row>
    <row r="15" spans="1:42" ht="9" customHeight="1" thickBot="1">
      <c r="A15" s="147"/>
      <c r="B15" s="382"/>
      <c r="C15" s="198"/>
      <c r="D15" s="165"/>
      <c r="E15" s="389"/>
      <c r="F15" s="389"/>
      <c r="G15" s="389"/>
      <c r="H15" s="389"/>
      <c r="I15" s="389"/>
      <c r="J15" s="389"/>
      <c r="K15" s="164"/>
      <c r="L15" s="224"/>
      <c r="M15" s="345"/>
      <c r="N15" s="346"/>
      <c r="O15" s="346"/>
      <c r="P15" s="346"/>
      <c r="Q15" s="346"/>
      <c r="R15" s="346"/>
      <c r="S15" s="346"/>
      <c r="T15" s="389"/>
      <c r="U15" s="389"/>
      <c r="V15" s="389"/>
      <c r="W15" s="389"/>
      <c r="X15" s="389"/>
      <c r="Y15" s="389"/>
      <c r="Z15" s="389"/>
      <c r="AA15" s="389"/>
      <c r="AB15" s="389"/>
      <c r="AC15" s="389"/>
      <c r="AD15" s="389"/>
      <c r="AE15" s="389"/>
      <c r="AF15" s="389"/>
      <c r="AG15" s="389"/>
      <c r="AH15" s="389"/>
      <c r="AI15" s="389"/>
      <c r="AJ15" s="389"/>
      <c r="AK15" s="389"/>
      <c r="AL15" s="164"/>
      <c r="AM15" s="193"/>
      <c r="AN15" s="385"/>
      <c r="AO15" s="388"/>
      <c r="AP15" s="239"/>
    </row>
    <row r="16" spans="1:42" ht="3.75" customHeight="1" thickBot="1">
      <c r="A16" s="147"/>
      <c r="B16" s="146"/>
      <c r="C16" s="198"/>
      <c r="D16" s="159"/>
      <c r="E16" s="389"/>
      <c r="F16" s="389"/>
      <c r="G16" s="389"/>
      <c r="H16" s="389"/>
      <c r="I16" s="389"/>
      <c r="J16" s="389"/>
      <c r="K16" s="166"/>
      <c r="L16" s="224"/>
      <c r="M16" s="345"/>
      <c r="N16" s="346"/>
      <c r="O16" s="346"/>
      <c r="P16" s="346"/>
      <c r="Q16" s="346"/>
      <c r="R16" s="346"/>
      <c r="S16" s="346"/>
      <c r="T16" s="389"/>
      <c r="U16" s="389"/>
      <c r="V16" s="389"/>
      <c r="W16" s="389"/>
      <c r="X16" s="389"/>
      <c r="Y16" s="389"/>
      <c r="Z16" s="389"/>
      <c r="AA16" s="389"/>
      <c r="AB16" s="389"/>
      <c r="AC16" s="389"/>
      <c r="AD16" s="389"/>
      <c r="AE16" s="389"/>
      <c r="AF16" s="389"/>
      <c r="AG16" s="389"/>
      <c r="AH16" s="389"/>
      <c r="AI16" s="389"/>
      <c r="AJ16" s="389"/>
      <c r="AK16" s="389"/>
      <c r="AL16" s="166"/>
      <c r="AM16" s="193"/>
      <c r="AN16" s="334"/>
      <c r="AO16" s="241"/>
      <c r="AP16" s="147"/>
    </row>
    <row r="17" spans="1:42" ht="9" customHeight="1">
      <c r="A17" s="147"/>
      <c r="B17" s="396" t="s">
        <v>158</v>
      </c>
      <c r="C17" s="198"/>
      <c r="D17" s="159"/>
      <c r="E17" s="389"/>
      <c r="F17" s="389"/>
      <c r="G17" s="389"/>
      <c r="H17" s="389"/>
      <c r="I17" s="389"/>
      <c r="J17" s="389"/>
      <c r="K17" s="166"/>
      <c r="L17" s="224"/>
      <c r="M17" s="342"/>
      <c r="N17" s="139"/>
      <c r="O17" s="139"/>
      <c r="P17" s="139"/>
      <c r="Q17" s="139"/>
      <c r="R17" s="139"/>
      <c r="S17" s="139"/>
      <c r="T17" s="389"/>
      <c r="U17" s="389"/>
      <c r="V17" s="389"/>
      <c r="W17" s="389"/>
      <c r="X17" s="389"/>
      <c r="Y17" s="389"/>
      <c r="Z17" s="389"/>
      <c r="AA17" s="389"/>
      <c r="AB17" s="389"/>
      <c r="AC17" s="389"/>
      <c r="AD17" s="389"/>
      <c r="AE17" s="389"/>
      <c r="AF17" s="389"/>
      <c r="AG17" s="389"/>
      <c r="AH17" s="389"/>
      <c r="AI17" s="389"/>
      <c r="AJ17" s="389"/>
      <c r="AK17" s="389"/>
      <c r="AL17" s="166"/>
      <c r="AM17" s="193"/>
      <c r="AN17" s="383">
        <f>'HR3Pmatrix'!H9</f>
        <v>1</v>
      </c>
      <c r="AO17" s="386">
        <f>AN17/AN44</f>
        <v>0.2</v>
      </c>
      <c r="AP17" s="239"/>
    </row>
    <row r="18" spans="1:42" ht="9" customHeight="1">
      <c r="A18" s="147"/>
      <c r="B18" s="396"/>
      <c r="C18" s="198"/>
      <c r="D18" s="159"/>
      <c r="E18" s="389"/>
      <c r="F18" s="389"/>
      <c r="G18" s="389"/>
      <c r="H18" s="389"/>
      <c r="I18" s="389"/>
      <c r="J18" s="389"/>
      <c r="K18" s="160"/>
      <c r="L18" s="225"/>
      <c r="M18" s="339"/>
      <c r="N18" s="136"/>
      <c r="O18" s="136"/>
      <c r="P18" s="136"/>
      <c r="Q18" s="136"/>
      <c r="R18" s="136"/>
      <c r="S18" s="136"/>
      <c r="T18" s="389"/>
      <c r="U18" s="389"/>
      <c r="V18" s="389"/>
      <c r="W18" s="389"/>
      <c r="X18" s="389"/>
      <c r="Y18" s="389"/>
      <c r="Z18" s="389"/>
      <c r="AA18" s="389"/>
      <c r="AB18" s="389"/>
      <c r="AC18" s="389"/>
      <c r="AD18" s="389"/>
      <c r="AE18" s="389"/>
      <c r="AF18" s="389"/>
      <c r="AG18" s="389"/>
      <c r="AH18" s="389"/>
      <c r="AI18" s="389"/>
      <c r="AJ18" s="389"/>
      <c r="AK18" s="389"/>
      <c r="AL18" s="166"/>
      <c r="AM18" s="193"/>
      <c r="AN18" s="384"/>
      <c r="AO18" s="387"/>
      <c r="AP18" s="239"/>
    </row>
    <row r="19" spans="1:42" ht="9" customHeight="1">
      <c r="A19" s="147"/>
      <c r="B19" s="396"/>
      <c r="C19" s="198"/>
      <c r="D19" s="159"/>
      <c r="E19" s="134"/>
      <c r="F19" s="134"/>
      <c r="G19" s="137"/>
      <c r="H19" s="137"/>
      <c r="I19" s="137"/>
      <c r="J19" s="137"/>
      <c r="K19" s="161"/>
      <c r="L19" s="226"/>
      <c r="M19" s="343"/>
      <c r="N19" s="138"/>
      <c r="O19" s="138"/>
      <c r="P19" s="138"/>
      <c r="Q19" s="138"/>
      <c r="R19" s="138"/>
      <c r="S19" s="138"/>
      <c r="T19" s="389"/>
      <c r="U19" s="389"/>
      <c r="V19" s="389"/>
      <c r="W19" s="389"/>
      <c r="X19" s="389"/>
      <c r="Y19" s="389"/>
      <c r="Z19" s="389"/>
      <c r="AA19" s="389"/>
      <c r="AB19" s="389"/>
      <c r="AC19" s="389"/>
      <c r="AD19" s="389"/>
      <c r="AE19" s="389"/>
      <c r="AF19" s="389"/>
      <c r="AG19" s="389"/>
      <c r="AH19" s="389"/>
      <c r="AI19" s="389"/>
      <c r="AJ19" s="389"/>
      <c r="AK19" s="389"/>
      <c r="AL19" s="166"/>
      <c r="AM19" s="193"/>
      <c r="AN19" s="384"/>
      <c r="AO19" s="387"/>
      <c r="AP19" s="239"/>
    </row>
    <row r="20" spans="1:42" ht="9" customHeight="1">
      <c r="A20" s="147"/>
      <c r="B20" s="396"/>
      <c r="C20" s="198"/>
      <c r="D20" s="159"/>
      <c r="E20" s="134"/>
      <c r="F20" s="144"/>
      <c r="G20" s="141"/>
      <c r="H20" s="141"/>
      <c r="I20" s="141"/>
      <c r="J20" s="141"/>
      <c r="K20" s="162"/>
      <c r="L20" s="227"/>
      <c r="M20" s="341"/>
      <c r="N20" s="142"/>
      <c r="O20" s="142"/>
      <c r="P20" s="142"/>
      <c r="Q20" s="142"/>
      <c r="R20" s="142"/>
      <c r="S20" s="142"/>
      <c r="T20" s="389"/>
      <c r="U20" s="389"/>
      <c r="V20" s="389"/>
      <c r="W20" s="389"/>
      <c r="X20" s="389"/>
      <c r="Y20" s="389"/>
      <c r="Z20" s="389"/>
      <c r="AA20" s="389"/>
      <c r="AB20" s="389"/>
      <c r="AC20" s="389"/>
      <c r="AD20" s="389"/>
      <c r="AE20" s="389"/>
      <c r="AF20" s="389"/>
      <c r="AG20" s="389"/>
      <c r="AH20" s="389"/>
      <c r="AI20" s="389"/>
      <c r="AJ20" s="389"/>
      <c r="AK20" s="389"/>
      <c r="AL20" s="166"/>
      <c r="AM20" s="193"/>
      <c r="AN20" s="384"/>
      <c r="AO20" s="387"/>
      <c r="AP20" s="239"/>
    </row>
    <row r="21" spans="1:42" ht="9" customHeight="1">
      <c r="A21" s="147"/>
      <c r="B21" s="396"/>
      <c r="C21" s="198"/>
      <c r="D21" s="163"/>
      <c r="E21" s="134"/>
      <c r="F21" s="134"/>
      <c r="G21" s="134"/>
      <c r="H21" s="134"/>
      <c r="I21" s="134"/>
      <c r="J21" s="143"/>
      <c r="K21" s="164"/>
      <c r="L21" s="224"/>
      <c r="M21" s="342"/>
      <c r="N21" s="139"/>
      <c r="O21" s="139"/>
      <c r="P21" s="139"/>
      <c r="Q21" s="139"/>
      <c r="R21" s="139"/>
      <c r="S21" s="139"/>
      <c r="T21" s="139"/>
      <c r="U21" s="139"/>
      <c r="V21" s="144"/>
      <c r="W21" s="134"/>
      <c r="X21" s="134"/>
      <c r="Y21" s="134"/>
      <c r="Z21" s="134"/>
      <c r="AA21" s="134"/>
      <c r="AB21" s="143"/>
      <c r="AC21" s="143"/>
      <c r="AD21" s="139"/>
      <c r="AE21" s="144"/>
      <c r="AF21" s="134"/>
      <c r="AG21" s="134"/>
      <c r="AH21" s="134"/>
      <c r="AI21" s="134"/>
      <c r="AJ21" s="134"/>
      <c r="AK21" s="143"/>
      <c r="AL21" s="164"/>
      <c r="AM21" s="193"/>
      <c r="AN21" s="384"/>
      <c r="AO21" s="387"/>
      <c r="AP21" s="240"/>
    </row>
    <row r="22" spans="1:41" ht="9" customHeight="1">
      <c r="A22" s="147"/>
      <c r="B22" s="396"/>
      <c r="C22" s="198"/>
      <c r="D22" s="165"/>
      <c r="E22" s="143"/>
      <c r="F22" s="381"/>
      <c r="G22" s="381"/>
      <c r="H22" s="143"/>
      <c r="I22" s="380"/>
      <c r="J22" s="380"/>
      <c r="K22" s="166"/>
      <c r="L22" s="224"/>
      <c r="M22" s="342"/>
      <c r="N22" s="139"/>
      <c r="O22" s="139"/>
      <c r="P22" s="139"/>
      <c r="Q22" s="139"/>
      <c r="R22" s="139"/>
      <c r="S22" s="139"/>
      <c r="T22" s="139"/>
      <c r="U22" s="139"/>
      <c r="V22" s="143"/>
      <c r="W22" s="143"/>
      <c r="X22" s="381"/>
      <c r="Y22" s="381"/>
      <c r="Z22" s="143"/>
      <c r="AA22" s="380"/>
      <c r="AB22" s="380"/>
      <c r="AC22" s="134"/>
      <c r="AD22" s="139"/>
      <c r="AE22" s="143"/>
      <c r="AF22" s="143"/>
      <c r="AG22" s="381"/>
      <c r="AH22" s="381"/>
      <c r="AI22" s="143"/>
      <c r="AJ22" s="380"/>
      <c r="AK22" s="380"/>
      <c r="AL22" s="166"/>
      <c r="AM22" s="193"/>
      <c r="AN22" s="384"/>
      <c r="AO22" s="387"/>
    </row>
    <row r="23" spans="1:42" ht="9" customHeight="1">
      <c r="A23" s="147"/>
      <c r="B23" s="396"/>
      <c r="C23" s="198"/>
      <c r="D23" s="163"/>
      <c r="E23" s="134"/>
      <c r="F23" s="134"/>
      <c r="G23" s="134"/>
      <c r="H23" s="134"/>
      <c r="I23" s="134"/>
      <c r="J23" s="143"/>
      <c r="K23" s="164"/>
      <c r="L23" s="224"/>
      <c r="M23" s="342"/>
      <c r="N23" s="139"/>
      <c r="O23" s="139"/>
      <c r="P23" s="139"/>
      <c r="Q23" s="139"/>
      <c r="R23" s="139"/>
      <c r="S23" s="139"/>
      <c r="T23" s="139"/>
      <c r="U23" s="139"/>
      <c r="V23" s="144"/>
      <c r="W23" s="134"/>
      <c r="X23" s="134"/>
      <c r="Y23" s="134"/>
      <c r="Z23" s="134"/>
      <c r="AA23" s="134"/>
      <c r="AB23" s="143"/>
      <c r="AC23" s="143"/>
      <c r="AD23" s="139"/>
      <c r="AE23" s="144"/>
      <c r="AF23" s="134"/>
      <c r="AG23" s="134"/>
      <c r="AH23" s="134"/>
      <c r="AI23" s="134"/>
      <c r="AJ23" s="134"/>
      <c r="AK23" s="143"/>
      <c r="AL23" s="164"/>
      <c r="AM23" s="193"/>
      <c r="AN23" s="384"/>
      <c r="AO23" s="387"/>
      <c r="AP23" s="240"/>
    </row>
    <row r="24" spans="1:41" ht="9" customHeight="1" thickBot="1">
      <c r="A24" s="147"/>
      <c r="B24" s="396"/>
      <c r="C24" s="198"/>
      <c r="D24" s="167"/>
      <c r="E24" s="168"/>
      <c r="F24" s="168"/>
      <c r="G24" s="168"/>
      <c r="H24" s="168"/>
      <c r="I24" s="168"/>
      <c r="J24" s="168"/>
      <c r="K24" s="169"/>
      <c r="L24" s="224"/>
      <c r="M24" s="344"/>
      <c r="N24" s="181"/>
      <c r="O24" s="181"/>
      <c r="P24" s="181"/>
      <c r="Q24" s="181"/>
      <c r="R24" s="181"/>
      <c r="S24" s="181"/>
      <c r="T24" s="181"/>
      <c r="U24" s="181"/>
      <c r="V24" s="168"/>
      <c r="W24" s="168"/>
      <c r="X24" s="168"/>
      <c r="Y24" s="168"/>
      <c r="Z24" s="168"/>
      <c r="AA24" s="168"/>
      <c r="AB24" s="168"/>
      <c r="AC24" s="168"/>
      <c r="AD24" s="181"/>
      <c r="AE24" s="168"/>
      <c r="AF24" s="168"/>
      <c r="AG24" s="168"/>
      <c r="AH24" s="168"/>
      <c r="AI24" s="168"/>
      <c r="AJ24" s="168"/>
      <c r="AK24" s="168"/>
      <c r="AL24" s="169"/>
      <c r="AM24" s="193"/>
      <c r="AN24" s="385"/>
      <c r="AO24" s="388"/>
    </row>
    <row r="25" spans="1:42" ht="3" customHeight="1" thickBot="1">
      <c r="A25" s="150"/>
      <c r="B25" s="203"/>
      <c r="C25" s="178"/>
      <c r="D25" s="201"/>
      <c r="E25" s="194"/>
      <c r="F25" s="194"/>
      <c r="G25" s="194"/>
      <c r="H25" s="195"/>
      <c r="I25" s="194"/>
      <c r="J25" s="194"/>
      <c r="K25" s="194"/>
      <c r="L25" s="228"/>
      <c r="M25" s="196"/>
      <c r="N25" s="196"/>
      <c r="O25" s="196"/>
      <c r="P25" s="196"/>
      <c r="Q25" s="196"/>
      <c r="R25" s="196"/>
      <c r="S25" s="196"/>
      <c r="T25" s="196"/>
      <c r="U25" s="196"/>
      <c r="V25" s="194"/>
      <c r="W25" s="194"/>
      <c r="X25" s="194"/>
      <c r="Y25" s="194"/>
      <c r="Z25" s="194"/>
      <c r="AA25" s="194"/>
      <c r="AB25" s="194"/>
      <c r="AC25" s="194"/>
      <c r="AD25" s="196"/>
      <c r="AE25" s="194"/>
      <c r="AF25" s="194"/>
      <c r="AG25" s="194"/>
      <c r="AH25" s="194"/>
      <c r="AI25" s="194"/>
      <c r="AJ25" s="194"/>
      <c r="AK25" s="194"/>
      <c r="AL25" s="194"/>
      <c r="AM25" s="178"/>
      <c r="AN25" s="335"/>
      <c r="AO25" s="242"/>
      <c r="AP25" s="147"/>
    </row>
    <row r="26" spans="1:42" ht="9" customHeight="1">
      <c r="A26" s="147"/>
      <c r="B26" s="382" t="s">
        <v>159</v>
      </c>
      <c r="C26" s="198"/>
      <c r="D26" s="156"/>
      <c r="E26" s="157"/>
      <c r="F26" s="157"/>
      <c r="G26" s="157"/>
      <c r="H26" s="157"/>
      <c r="I26" s="157"/>
      <c r="J26" s="157"/>
      <c r="K26" s="157"/>
      <c r="L26" s="229"/>
      <c r="M26" s="180"/>
      <c r="N26" s="180"/>
      <c r="O26" s="180"/>
      <c r="P26" s="180"/>
      <c r="Q26" s="180"/>
      <c r="R26" s="180"/>
      <c r="S26" s="180"/>
      <c r="T26" s="230"/>
      <c r="U26" s="133"/>
      <c r="V26" s="156"/>
      <c r="W26" s="157"/>
      <c r="X26" s="157"/>
      <c r="Y26" s="157"/>
      <c r="Z26" s="157"/>
      <c r="AA26" s="157"/>
      <c r="AB26" s="157"/>
      <c r="AC26" s="157"/>
      <c r="AD26" s="180"/>
      <c r="AE26" s="157"/>
      <c r="AF26" s="157"/>
      <c r="AG26" s="157"/>
      <c r="AH26" s="157"/>
      <c r="AI26" s="157"/>
      <c r="AJ26" s="157"/>
      <c r="AK26" s="157"/>
      <c r="AL26" s="158"/>
      <c r="AM26" s="193"/>
      <c r="AN26" s="383">
        <f>'HR3Pmatrix'!H13</f>
        <v>0</v>
      </c>
      <c r="AO26" s="386">
        <f>AN26/AN44</f>
        <v>0</v>
      </c>
      <c r="AP26" s="240"/>
    </row>
    <row r="27" spans="1:41" ht="9" customHeight="1">
      <c r="A27" s="147"/>
      <c r="B27" s="382"/>
      <c r="C27" s="198"/>
      <c r="D27" s="159"/>
      <c r="E27" s="134"/>
      <c r="F27" s="134"/>
      <c r="G27" s="135"/>
      <c r="H27" s="135"/>
      <c r="I27" s="135"/>
      <c r="J27" s="135"/>
      <c r="K27" s="135"/>
      <c r="L27" s="175"/>
      <c r="M27" s="136"/>
      <c r="N27" s="136"/>
      <c r="O27" s="136"/>
      <c r="P27" s="136"/>
      <c r="Q27" s="136"/>
      <c r="R27" s="136"/>
      <c r="S27" s="136"/>
      <c r="T27" s="231"/>
      <c r="U27" s="136"/>
      <c r="V27" s="159"/>
      <c r="W27" s="134"/>
      <c r="X27" s="134"/>
      <c r="Y27" s="135"/>
      <c r="Z27" s="135"/>
      <c r="AA27" s="135"/>
      <c r="AB27" s="135"/>
      <c r="AC27" s="135"/>
      <c r="AD27" s="136"/>
      <c r="AE27" s="135"/>
      <c r="AF27" s="135"/>
      <c r="AG27" s="135"/>
      <c r="AH27" s="135"/>
      <c r="AI27" s="135"/>
      <c r="AJ27" s="135"/>
      <c r="AK27" s="135"/>
      <c r="AL27" s="160"/>
      <c r="AM27" s="193"/>
      <c r="AN27" s="384"/>
      <c r="AO27" s="387"/>
    </row>
    <row r="28" spans="1:42" ht="9" customHeight="1">
      <c r="A28" s="147"/>
      <c r="B28" s="382"/>
      <c r="C28" s="198"/>
      <c r="D28" s="159"/>
      <c r="E28" s="134"/>
      <c r="F28" s="134"/>
      <c r="G28" s="137"/>
      <c r="H28" s="137"/>
      <c r="I28" s="137"/>
      <c r="J28" s="137"/>
      <c r="K28" s="137"/>
      <c r="L28" s="176"/>
      <c r="M28" s="138"/>
      <c r="N28" s="138"/>
      <c r="O28" s="138"/>
      <c r="P28" s="138"/>
      <c r="Q28" s="138"/>
      <c r="R28" s="138"/>
      <c r="S28" s="138"/>
      <c r="T28" s="232"/>
      <c r="U28" s="138"/>
      <c r="V28" s="159"/>
      <c r="W28" s="134"/>
      <c r="X28" s="134"/>
      <c r="Y28" s="137"/>
      <c r="Z28" s="137"/>
      <c r="AA28" s="137"/>
      <c r="AB28" s="137"/>
      <c r="AC28" s="137"/>
      <c r="AD28" s="138"/>
      <c r="AE28" s="137"/>
      <c r="AF28" s="137"/>
      <c r="AG28" s="137"/>
      <c r="AH28" s="137"/>
      <c r="AI28" s="137"/>
      <c r="AJ28" s="137"/>
      <c r="AK28" s="137"/>
      <c r="AL28" s="161"/>
      <c r="AM28" s="193"/>
      <c r="AN28" s="384"/>
      <c r="AO28" s="387"/>
      <c r="AP28" s="239"/>
    </row>
    <row r="29" spans="1:42" ht="9" customHeight="1">
      <c r="A29" s="147"/>
      <c r="B29" s="382"/>
      <c r="C29" s="198"/>
      <c r="D29" s="159"/>
      <c r="E29" s="134"/>
      <c r="F29" s="144"/>
      <c r="G29" s="141"/>
      <c r="H29" s="141"/>
      <c r="I29" s="141"/>
      <c r="J29" s="141"/>
      <c r="K29" s="141"/>
      <c r="L29" s="177"/>
      <c r="M29" s="142"/>
      <c r="N29" s="142"/>
      <c r="O29" s="142"/>
      <c r="P29" s="142"/>
      <c r="Q29" s="142"/>
      <c r="R29" s="142"/>
      <c r="S29" s="142"/>
      <c r="T29" s="233"/>
      <c r="U29" s="142"/>
      <c r="V29" s="159"/>
      <c r="W29" s="134"/>
      <c r="X29" s="144"/>
      <c r="Y29" s="141"/>
      <c r="Z29" s="141"/>
      <c r="AA29" s="141"/>
      <c r="AB29" s="141"/>
      <c r="AC29" s="141"/>
      <c r="AD29" s="142"/>
      <c r="AE29" s="141"/>
      <c r="AF29" s="141"/>
      <c r="AG29" s="141"/>
      <c r="AH29" s="141"/>
      <c r="AI29" s="141"/>
      <c r="AJ29" s="141"/>
      <c r="AK29" s="141"/>
      <c r="AL29" s="162"/>
      <c r="AM29" s="193"/>
      <c r="AN29" s="384"/>
      <c r="AO29" s="387"/>
      <c r="AP29" s="240"/>
    </row>
    <row r="30" spans="1:42" ht="16.5" customHeight="1">
      <c r="A30" s="147"/>
      <c r="B30" s="382"/>
      <c r="C30" s="198"/>
      <c r="D30" s="163"/>
      <c r="E30" s="134"/>
      <c r="F30" s="134"/>
      <c r="G30" s="134"/>
      <c r="H30" s="379">
        <f>+'HR3Pmatrix'!D14+'HR3Pmatrix'!D18+'HR3Pmatrix'!E18+'HR3Pmatrix'!E14</f>
        <v>0</v>
      </c>
      <c r="I30" s="379"/>
      <c r="J30" s="379"/>
      <c r="K30" s="214" t="str">
        <f>"("&amp;TEXT(H30/$AN$44,"0%")&amp;")"</f>
        <v>(0%)</v>
      </c>
      <c r="L30" s="215"/>
      <c r="M30" s="139"/>
      <c r="N30" s="139"/>
      <c r="O30" s="139"/>
      <c r="P30" s="139"/>
      <c r="Q30" s="139"/>
      <c r="R30" s="139"/>
      <c r="S30" s="139"/>
      <c r="T30" s="234"/>
      <c r="U30" s="139"/>
      <c r="V30" s="163"/>
      <c r="W30" s="134"/>
      <c r="X30" s="134"/>
      <c r="Y30" s="379">
        <f>+'HR3Pmatrix'!G14+'HR3Pmatrix'!F14+'HR3Pmatrix'!F18+'HR3Pmatrix'!G18</f>
        <v>0</v>
      </c>
      <c r="Z30" s="379"/>
      <c r="AA30" s="379"/>
      <c r="AB30" s="379"/>
      <c r="AC30" s="214" t="str">
        <f>"("&amp;TEXT(Y30/$AN$44,"0%")&amp;")"</f>
        <v>(0%)</v>
      </c>
      <c r="AD30" s="216"/>
      <c r="AE30" s="216"/>
      <c r="AF30" s="217"/>
      <c r="AG30" s="134"/>
      <c r="AH30" s="134"/>
      <c r="AI30" s="134"/>
      <c r="AJ30" s="134"/>
      <c r="AK30" s="143"/>
      <c r="AL30" s="164"/>
      <c r="AM30" s="193"/>
      <c r="AN30" s="384"/>
      <c r="AO30" s="387"/>
      <c r="AP30" s="240"/>
    </row>
    <row r="31" spans="1:42" ht="9" customHeight="1">
      <c r="A31" s="147"/>
      <c r="B31" s="382"/>
      <c r="C31" s="198"/>
      <c r="D31" s="165"/>
      <c r="E31" s="143"/>
      <c r="F31" s="381"/>
      <c r="G31" s="381"/>
      <c r="H31" s="143"/>
      <c r="I31" s="380"/>
      <c r="J31" s="380"/>
      <c r="K31" s="134"/>
      <c r="L31" s="174"/>
      <c r="M31" s="139"/>
      <c r="N31" s="139"/>
      <c r="O31" s="139"/>
      <c r="P31" s="139"/>
      <c r="Q31" s="139"/>
      <c r="R31" s="139"/>
      <c r="S31" s="139"/>
      <c r="T31" s="234"/>
      <c r="U31" s="139"/>
      <c r="V31" s="165"/>
      <c r="W31" s="143"/>
      <c r="X31" s="381"/>
      <c r="Y31" s="381"/>
      <c r="Z31" s="143"/>
      <c r="AA31" s="380"/>
      <c r="AB31" s="380"/>
      <c r="AC31" s="134"/>
      <c r="AD31" s="139"/>
      <c r="AE31" s="143"/>
      <c r="AF31" s="143"/>
      <c r="AG31" s="381"/>
      <c r="AH31" s="381"/>
      <c r="AI31" s="143"/>
      <c r="AJ31" s="380"/>
      <c r="AK31" s="380"/>
      <c r="AL31" s="166"/>
      <c r="AM31" s="193"/>
      <c r="AN31" s="384"/>
      <c r="AO31" s="387"/>
      <c r="AP31" s="240"/>
    </row>
    <row r="32" spans="1:42" ht="9" customHeight="1">
      <c r="A32" s="147"/>
      <c r="B32" s="382"/>
      <c r="C32" s="198"/>
      <c r="D32" s="163"/>
      <c r="E32" s="134"/>
      <c r="F32" s="134"/>
      <c r="G32" s="134"/>
      <c r="H32" s="134"/>
      <c r="I32" s="134"/>
      <c r="J32" s="143"/>
      <c r="K32" s="143"/>
      <c r="L32" s="174"/>
      <c r="M32" s="139"/>
      <c r="N32" s="139"/>
      <c r="O32" s="139"/>
      <c r="P32" s="139"/>
      <c r="Q32" s="139"/>
      <c r="R32" s="139"/>
      <c r="S32" s="139"/>
      <c r="T32" s="234"/>
      <c r="U32" s="139"/>
      <c r="V32" s="163"/>
      <c r="W32" s="134"/>
      <c r="X32" s="134"/>
      <c r="Y32" s="134"/>
      <c r="Z32" s="134"/>
      <c r="AA32" s="134"/>
      <c r="AB32" s="143"/>
      <c r="AC32" s="143"/>
      <c r="AD32" s="139"/>
      <c r="AE32" s="144"/>
      <c r="AF32" s="134"/>
      <c r="AG32" s="134"/>
      <c r="AH32" s="134"/>
      <c r="AI32" s="134"/>
      <c r="AJ32" s="134"/>
      <c r="AK32" s="143"/>
      <c r="AL32" s="164"/>
      <c r="AM32" s="193"/>
      <c r="AN32" s="384"/>
      <c r="AO32" s="387"/>
      <c r="AP32" s="240"/>
    </row>
    <row r="33" spans="1:41" ht="9" customHeight="1" thickBot="1">
      <c r="A33" s="147"/>
      <c r="B33" s="382"/>
      <c r="C33" s="198"/>
      <c r="D33" s="165"/>
      <c r="E33" s="143"/>
      <c r="F33" s="143"/>
      <c r="G33" s="406" t="s">
        <v>52</v>
      </c>
      <c r="H33" s="406"/>
      <c r="I33" s="406"/>
      <c r="J33" s="406"/>
      <c r="K33" s="406"/>
      <c r="L33" s="406"/>
      <c r="M33" s="406"/>
      <c r="N33" s="406"/>
      <c r="O33" s="406"/>
      <c r="P33" s="406"/>
      <c r="Q33" s="406"/>
      <c r="R33" s="406"/>
      <c r="S33" s="139"/>
      <c r="T33" s="234"/>
      <c r="U33" s="139"/>
      <c r="V33" s="165"/>
      <c r="W33" s="143"/>
      <c r="X33" s="143"/>
      <c r="Y33" s="406" t="s">
        <v>53</v>
      </c>
      <c r="Z33" s="406"/>
      <c r="AA33" s="406"/>
      <c r="AB33" s="406"/>
      <c r="AC33" s="406"/>
      <c r="AD33" s="406"/>
      <c r="AE33" s="406"/>
      <c r="AF33" s="406"/>
      <c r="AG33" s="406"/>
      <c r="AH33" s="406"/>
      <c r="AI33" s="406"/>
      <c r="AJ33" s="143"/>
      <c r="AK33" s="143"/>
      <c r="AL33" s="164"/>
      <c r="AM33" s="193"/>
      <c r="AN33" s="385"/>
      <c r="AO33" s="388"/>
    </row>
    <row r="34" spans="1:42" ht="3" customHeight="1" thickBot="1">
      <c r="A34" s="147"/>
      <c r="B34" s="146"/>
      <c r="C34" s="198"/>
      <c r="D34" s="159"/>
      <c r="E34" s="134"/>
      <c r="F34" s="134"/>
      <c r="G34" s="406"/>
      <c r="H34" s="406"/>
      <c r="I34" s="406"/>
      <c r="J34" s="406"/>
      <c r="K34" s="406"/>
      <c r="L34" s="406"/>
      <c r="M34" s="406"/>
      <c r="N34" s="406"/>
      <c r="O34" s="406"/>
      <c r="P34" s="406"/>
      <c r="Q34" s="406"/>
      <c r="R34" s="406"/>
      <c r="S34" s="139"/>
      <c r="T34" s="234"/>
      <c r="U34" s="139"/>
      <c r="V34" s="159"/>
      <c r="W34" s="134"/>
      <c r="X34" s="134"/>
      <c r="Y34" s="406"/>
      <c r="Z34" s="406"/>
      <c r="AA34" s="406"/>
      <c r="AB34" s="406"/>
      <c r="AC34" s="406"/>
      <c r="AD34" s="406"/>
      <c r="AE34" s="406"/>
      <c r="AF34" s="406"/>
      <c r="AG34" s="406"/>
      <c r="AH34" s="406"/>
      <c r="AI34" s="406"/>
      <c r="AJ34" s="144"/>
      <c r="AK34" s="134"/>
      <c r="AL34" s="166"/>
      <c r="AM34" s="193"/>
      <c r="AN34" s="335"/>
      <c r="AO34" s="242"/>
      <c r="AP34" s="147"/>
    </row>
    <row r="35" spans="1:42" ht="9" customHeight="1">
      <c r="A35" s="150"/>
      <c r="B35" s="393" t="s">
        <v>160</v>
      </c>
      <c r="C35" s="193"/>
      <c r="D35" s="159"/>
      <c r="E35" s="134"/>
      <c r="F35" s="134"/>
      <c r="G35" s="406"/>
      <c r="H35" s="406"/>
      <c r="I35" s="406"/>
      <c r="J35" s="406"/>
      <c r="K35" s="406"/>
      <c r="L35" s="406"/>
      <c r="M35" s="406"/>
      <c r="N35" s="406"/>
      <c r="O35" s="406"/>
      <c r="P35" s="406"/>
      <c r="Q35" s="406"/>
      <c r="R35" s="406"/>
      <c r="S35" s="139"/>
      <c r="T35" s="234"/>
      <c r="U35" s="139"/>
      <c r="V35" s="159"/>
      <c r="W35" s="134"/>
      <c r="X35" s="134"/>
      <c r="Y35" s="406"/>
      <c r="Z35" s="406"/>
      <c r="AA35" s="406"/>
      <c r="AB35" s="406"/>
      <c r="AC35" s="406"/>
      <c r="AD35" s="406"/>
      <c r="AE35" s="406"/>
      <c r="AF35" s="406"/>
      <c r="AG35" s="406"/>
      <c r="AH35" s="406"/>
      <c r="AI35" s="406"/>
      <c r="AJ35" s="134"/>
      <c r="AK35" s="134"/>
      <c r="AL35" s="166"/>
      <c r="AM35" s="193"/>
      <c r="AN35" s="383">
        <f>'HR3Pmatrix'!H17</f>
        <v>0</v>
      </c>
      <c r="AO35" s="386">
        <f>AN35/AN44</f>
        <v>0</v>
      </c>
      <c r="AP35" s="240"/>
    </row>
    <row r="36" spans="1:41" ht="9" customHeight="1">
      <c r="A36" s="150"/>
      <c r="B36" s="394"/>
      <c r="C36" s="193"/>
      <c r="D36" s="159"/>
      <c r="E36" s="134"/>
      <c r="F36" s="134"/>
      <c r="G36" s="406"/>
      <c r="H36" s="406"/>
      <c r="I36" s="406"/>
      <c r="J36" s="406"/>
      <c r="K36" s="406"/>
      <c r="L36" s="406"/>
      <c r="M36" s="406"/>
      <c r="N36" s="406"/>
      <c r="O36" s="406"/>
      <c r="P36" s="406"/>
      <c r="Q36" s="406"/>
      <c r="R36" s="406"/>
      <c r="S36" s="136"/>
      <c r="T36" s="231"/>
      <c r="U36" s="136"/>
      <c r="V36" s="159"/>
      <c r="W36" s="134"/>
      <c r="X36" s="134"/>
      <c r="Y36" s="406"/>
      <c r="Z36" s="406"/>
      <c r="AA36" s="406"/>
      <c r="AB36" s="406"/>
      <c r="AC36" s="406"/>
      <c r="AD36" s="406"/>
      <c r="AE36" s="406"/>
      <c r="AF36" s="406"/>
      <c r="AG36" s="406"/>
      <c r="AH36" s="406"/>
      <c r="AI36" s="406"/>
      <c r="AJ36" s="135"/>
      <c r="AK36" s="135"/>
      <c r="AL36" s="160"/>
      <c r="AM36" s="193"/>
      <c r="AN36" s="384"/>
      <c r="AO36" s="387"/>
    </row>
    <row r="37" spans="1:42" ht="9" customHeight="1">
      <c r="A37" s="150"/>
      <c r="B37" s="394"/>
      <c r="C37" s="193"/>
      <c r="D37" s="159"/>
      <c r="E37" s="134"/>
      <c r="F37" s="134"/>
      <c r="G37" s="406"/>
      <c r="H37" s="406"/>
      <c r="I37" s="406"/>
      <c r="J37" s="406"/>
      <c r="K37" s="406"/>
      <c r="L37" s="406"/>
      <c r="M37" s="406"/>
      <c r="N37" s="406"/>
      <c r="O37" s="406"/>
      <c r="P37" s="406"/>
      <c r="Q37" s="406"/>
      <c r="R37" s="406"/>
      <c r="S37" s="138"/>
      <c r="T37" s="232"/>
      <c r="U37" s="138"/>
      <c r="V37" s="159"/>
      <c r="W37" s="134"/>
      <c r="X37" s="134"/>
      <c r="Y37" s="137"/>
      <c r="Z37" s="137"/>
      <c r="AA37" s="137"/>
      <c r="AB37" s="137"/>
      <c r="AC37" s="137"/>
      <c r="AD37" s="138"/>
      <c r="AE37" s="137"/>
      <c r="AF37" s="137"/>
      <c r="AG37" s="137"/>
      <c r="AH37" s="137"/>
      <c r="AI37" s="137"/>
      <c r="AJ37" s="137"/>
      <c r="AK37" s="137"/>
      <c r="AL37" s="161"/>
      <c r="AM37" s="193"/>
      <c r="AN37" s="384"/>
      <c r="AO37" s="387"/>
      <c r="AP37" s="239"/>
    </row>
    <row r="38" spans="1:42" ht="9" customHeight="1">
      <c r="A38" s="150"/>
      <c r="B38" s="394"/>
      <c r="C38" s="193"/>
      <c r="D38" s="159"/>
      <c r="E38" s="134"/>
      <c r="F38" s="144"/>
      <c r="G38" s="141"/>
      <c r="H38" s="141"/>
      <c r="I38" s="141"/>
      <c r="J38" s="141"/>
      <c r="K38" s="141"/>
      <c r="L38" s="177"/>
      <c r="M38" s="142"/>
      <c r="N38" s="142"/>
      <c r="O38" s="142"/>
      <c r="P38" s="142"/>
      <c r="Q38" s="142"/>
      <c r="R38" s="142"/>
      <c r="S38" s="142"/>
      <c r="T38" s="233"/>
      <c r="U38" s="142"/>
      <c r="V38" s="159"/>
      <c r="W38" s="134"/>
      <c r="X38" s="144"/>
      <c r="Y38" s="141"/>
      <c r="Z38" s="141"/>
      <c r="AA38" s="141"/>
      <c r="AB38" s="141"/>
      <c r="AC38" s="141"/>
      <c r="AD38" s="142"/>
      <c r="AE38" s="141"/>
      <c r="AF38" s="141"/>
      <c r="AG38" s="141"/>
      <c r="AH38" s="141"/>
      <c r="AI38" s="141"/>
      <c r="AJ38" s="141"/>
      <c r="AK38" s="141"/>
      <c r="AL38" s="162"/>
      <c r="AM38" s="193"/>
      <c r="AN38" s="384"/>
      <c r="AO38" s="387"/>
      <c r="AP38" s="240"/>
    </row>
    <row r="39" spans="1:42" ht="9" customHeight="1">
      <c r="A39" s="150"/>
      <c r="B39" s="394"/>
      <c r="C39" s="193"/>
      <c r="D39" s="163"/>
      <c r="E39" s="134"/>
      <c r="F39" s="134"/>
      <c r="G39" s="134"/>
      <c r="H39" s="134"/>
      <c r="I39" s="134"/>
      <c r="J39" s="143"/>
      <c r="K39" s="143"/>
      <c r="L39" s="174"/>
      <c r="M39" s="139"/>
      <c r="N39" s="139"/>
      <c r="O39" s="139"/>
      <c r="P39" s="139"/>
      <c r="Q39" s="139"/>
      <c r="R39" s="139"/>
      <c r="S39" s="139"/>
      <c r="T39" s="234"/>
      <c r="U39" s="139"/>
      <c r="V39" s="163"/>
      <c r="W39" s="134"/>
      <c r="X39" s="134"/>
      <c r="Y39" s="134"/>
      <c r="Z39" s="134"/>
      <c r="AA39" s="134"/>
      <c r="AB39" s="143"/>
      <c r="AC39" s="143"/>
      <c r="AD39" s="139"/>
      <c r="AE39" s="144"/>
      <c r="AF39" s="134"/>
      <c r="AG39" s="134"/>
      <c r="AH39" s="134"/>
      <c r="AI39" s="134"/>
      <c r="AJ39" s="134"/>
      <c r="AK39" s="143"/>
      <c r="AL39" s="164"/>
      <c r="AM39" s="193"/>
      <c r="AN39" s="384"/>
      <c r="AO39" s="387"/>
      <c r="AP39" s="240"/>
    </row>
    <row r="40" spans="1:42" ht="9" customHeight="1">
      <c r="A40" s="150"/>
      <c r="B40" s="394"/>
      <c r="C40" s="193"/>
      <c r="D40" s="165"/>
      <c r="E40" s="143"/>
      <c r="F40" s="381"/>
      <c r="G40" s="381"/>
      <c r="H40" s="143"/>
      <c r="I40" s="380"/>
      <c r="J40" s="380"/>
      <c r="K40" s="134"/>
      <c r="L40" s="174"/>
      <c r="M40" s="139"/>
      <c r="N40" s="139"/>
      <c r="O40" s="139"/>
      <c r="P40" s="139"/>
      <c r="Q40" s="139"/>
      <c r="R40" s="139"/>
      <c r="S40" s="139"/>
      <c r="T40" s="234"/>
      <c r="U40" s="139"/>
      <c r="V40" s="165"/>
      <c r="W40" s="143"/>
      <c r="X40" s="381"/>
      <c r="Y40" s="381"/>
      <c r="Z40" s="143"/>
      <c r="AA40" s="380"/>
      <c r="AB40" s="380"/>
      <c r="AC40" s="134"/>
      <c r="AD40" s="139"/>
      <c r="AE40" s="143"/>
      <c r="AF40" s="143"/>
      <c r="AG40" s="381"/>
      <c r="AH40" s="381"/>
      <c r="AI40" s="143"/>
      <c r="AJ40" s="380"/>
      <c r="AK40" s="380"/>
      <c r="AL40" s="166"/>
      <c r="AM40" s="193"/>
      <c r="AN40" s="384"/>
      <c r="AO40" s="387"/>
      <c r="AP40" s="240"/>
    </row>
    <row r="41" spans="1:41" ht="9" customHeight="1">
      <c r="A41" s="150"/>
      <c r="B41" s="394"/>
      <c r="C41" s="193"/>
      <c r="D41" s="163"/>
      <c r="E41" s="134"/>
      <c r="F41" s="134"/>
      <c r="G41" s="134"/>
      <c r="H41" s="134"/>
      <c r="I41" s="134"/>
      <c r="J41" s="143"/>
      <c r="K41" s="143"/>
      <c r="L41" s="174"/>
      <c r="M41" s="139"/>
      <c r="N41" s="139"/>
      <c r="O41" s="139"/>
      <c r="P41" s="139"/>
      <c r="Q41" s="139"/>
      <c r="R41" s="139"/>
      <c r="S41" s="139"/>
      <c r="T41" s="234"/>
      <c r="U41" s="139"/>
      <c r="V41" s="163"/>
      <c r="W41" s="134"/>
      <c r="X41" s="134"/>
      <c r="Y41" s="134"/>
      <c r="Z41" s="134"/>
      <c r="AA41" s="134"/>
      <c r="AB41" s="143"/>
      <c r="AC41" s="143"/>
      <c r="AD41" s="139"/>
      <c r="AE41" s="144"/>
      <c r="AF41" s="134"/>
      <c r="AG41" s="134"/>
      <c r="AH41" s="134"/>
      <c r="AI41" s="134"/>
      <c r="AJ41" s="134"/>
      <c r="AK41" s="143"/>
      <c r="AL41" s="164"/>
      <c r="AM41" s="193"/>
      <c r="AN41" s="384"/>
      <c r="AO41" s="387"/>
    </row>
    <row r="42" spans="1:42" ht="9" customHeight="1" thickBot="1">
      <c r="A42" s="150"/>
      <c r="B42" s="395"/>
      <c r="C42" s="193"/>
      <c r="D42" s="167"/>
      <c r="E42" s="168"/>
      <c r="F42" s="168"/>
      <c r="G42" s="168"/>
      <c r="H42" s="168"/>
      <c r="I42" s="168"/>
      <c r="J42" s="168"/>
      <c r="K42" s="168"/>
      <c r="L42" s="235"/>
      <c r="M42" s="181"/>
      <c r="N42" s="181"/>
      <c r="O42" s="181"/>
      <c r="P42" s="181"/>
      <c r="Q42" s="181"/>
      <c r="R42" s="181"/>
      <c r="S42" s="181"/>
      <c r="T42" s="236"/>
      <c r="U42" s="145"/>
      <c r="V42" s="167"/>
      <c r="W42" s="168"/>
      <c r="X42" s="168"/>
      <c r="Y42" s="168"/>
      <c r="Z42" s="168"/>
      <c r="AA42" s="168"/>
      <c r="AB42" s="168"/>
      <c r="AC42" s="168"/>
      <c r="AD42" s="181"/>
      <c r="AE42" s="168"/>
      <c r="AF42" s="168"/>
      <c r="AG42" s="168"/>
      <c r="AH42" s="168"/>
      <c r="AI42" s="168"/>
      <c r="AJ42" s="168"/>
      <c r="AK42" s="168"/>
      <c r="AL42" s="169"/>
      <c r="AM42" s="193"/>
      <c r="AN42" s="385"/>
      <c r="AO42" s="388"/>
      <c r="AP42" s="239"/>
    </row>
    <row r="43" spans="1:42" ht="3" customHeight="1" thickBot="1">
      <c r="A43" s="150"/>
      <c r="B43" s="213"/>
      <c r="C43" s="178"/>
      <c r="D43" s="202"/>
      <c r="E43" s="183"/>
      <c r="F43" s="183"/>
      <c r="G43" s="183"/>
      <c r="H43" s="184"/>
      <c r="I43" s="183"/>
      <c r="J43" s="183"/>
      <c r="K43" s="183"/>
      <c r="L43" s="185"/>
      <c r="M43" s="185"/>
      <c r="N43" s="185"/>
      <c r="O43" s="185"/>
      <c r="P43" s="185"/>
      <c r="Q43" s="185"/>
      <c r="R43" s="185"/>
      <c r="S43" s="185"/>
      <c r="T43" s="185"/>
      <c r="U43" s="186"/>
      <c r="V43" s="183"/>
      <c r="W43" s="183"/>
      <c r="X43" s="183"/>
      <c r="Y43" s="183"/>
      <c r="Z43" s="183"/>
      <c r="AA43" s="183"/>
      <c r="AB43" s="183"/>
      <c r="AC43" s="183"/>
      <c r="AD43" s="185"/>
      <c r="AE43" s="183"/>
      <c r="AF43" s="183"/>
      <c r="AG43" s="183"/>
      <c r="AH43" s="183"/>
      <c r="AI43" s="183"/>
      <c r="AJ43" s="183"/>
      <c r="AK43" s="183"/>
      <c r="AL43" s="183"/>
      <c r="AM43" s="178"/>
      <c r="AN43" s="334"/>
      <c r="AO43" s="219"/>
      <c r="AP43" s="153"/>
    </row>
    <row r="44" spans="1:42" ht="15.75">
      <c r="A44" s="147"/>
      <c r="B44" s="199"/>
      <c r="C44" s="199"/>
      <c r="D44" s="397">
        <f>+'HR3Pmatrix'!D21</f>
        <v>5</v>
      </c>
      <c r="E44" s="398"/>
      <c r="F44" s="398"/>
      <c r="G44" s="398"/>
      <c r="H44" s="398"/>
      <c r="I44" s="398"/>
      <c r="J44" s="398"/>
      <c r="K44" s="399"/>
      <c r="L44" s="204"/>
      <c r="M44" s="397">
        <f>'HR3Pmatrix'!E21</f>
        <v>0</v>
      </c>
      <c r="N44" s="398"/>
      <c r="O44" s="398"/>
      <c r="P44" s="398"/>
      <c r="Q44" s="398"/>
      <c r="R44" s="398"/>
      <c r="S44" s="398"/>
      <c r="T44" s="399"/>
      <c r="U44" s="204"/>
      <c r="V44" s="397">
        <f>'HR3Pmatrix'!F21</f>
        <v>0</v>
      </c>
      <c r="W44" s="398"/>
      <c r="X44" s="398"/>
      <c r="Y44" s="398"/>
      <c r="Z44" s="398"/>
      <c r="AA44" s="398"/>
      <c r="AB44" s="398"/>
      <c r="AC44" s="399"/>
      <c r="AD44" s="204"/>
      <c r="AE44" s="397">
        <f>'HR3Pmatrix'!G21</f>
        <v>0</v>
      </c>
      <c r="AF44" s="398"/>
      <c r="AG44" s="398"/>
      <c r="AH44" s="398"/>
      <c r="AI44" s="398"/>
      <c r="AJ44" s="398"/>
      <c r="AK44" s="398"/>
      <c r="AL44" s="399"/>
      <c r="AM44" s="247"/>
      <c r="AN44" s="390">
        <f>AN35+AN26+AN17+AN8</f>
        <v>5</v>
      </c>
      <c r="AO44" s="220"/>
      <c r="AP44" s="153"/>
    </row>
    <row r="45" spans="1:42" ht="23.25">
      <c r="A45" s="147"/>
      <c r="B45" s="261" t="s">
        <v>54</v>
      </c>
      <c r="C45" s="246"/>
      <c r="D45" s="400"/>
      <c r="E45" s="401"/>
      <c r="F45" s="401"/>
      <c r="G45" s="401"/>
      <c r="H45" s="401"/>
      <c r="I45" s="401"/>
      <c r="J45" s="401"/>
      <c r="K45" s="402"/>
      <c r="L45" s="250"/>
      <c r="M45" s="400"/>
      <c r="N45" s="401"/>
      <c r="O45" s="401"/>
      <c r="P45" s="401"/>
      <c r="Q45" s="401"/>
      <c r="R45" s="401"/>
      <c r="S45" s="401"/>
      <c r="T45" s="402"/>
      <c r="U45" s="250"/>
      <c r="V45" s="400"/>
      <c r="W45" s="401"/>
      <c r="X45" s="401"/>
      <c r="Y45" s="401"/>
      <c r="Z45" s="401"/>
      <c r="AA45" s="401"/>
      <c r="AB45" s="401"/>
      <c r="AC45" s="402"/>
      <c r="AD45" s="250"/>
      <c r="AE45" s="400"/>
      <c r="AF45" s="401"/>
      <c r="AG45" s="401"/>
      <c r="AH45" s="401"/>
      <c r="AI45" s="401"/>
      <c r="AJ45" s="401"/>
      <c r="AK45" s="401"/>
      <c r="AL45" s="402"/>
      <c r="AM45" s="248"/>
      <c r="AN45" s="391"/>
      <c r="AO45" s="221"/>
      <c r="AP45" s="153"/>
    </row>
    <row r="46" spans="1:42" ht="16.5" thickBot="1">
      <c r="A46" s="147"/>
      <c r="B46" s="262"/>
      <c r="C46" s="200"/>
      <c r="D46" s="403"/>
      <c r="E46" s="404"/>
      <c r="F46" s="404"/>
      <c r="G46" s="404"/>
      <c r="H46" s="404"/>
      <c r="I46" s="404"/>
      <c r="J46" s="404"/>
      <c r="K46" s="405"/>
      <c r="L46" s="251"/>
      <c r="M46" s="403"/>
      <c r="N46" s="404"/>
      <c r="O46" s="404"/>
      <c r="P46" s="404"/>
      <c r="Q46" s="404"/>
      <c r="R46" s="404"/>
      <c r="S46" s="404"/>
      <c r="T46" s="405"/>
      <c r="U46" s="251"/>
      <c r="V46" s="403"/>
      <c r="W46" s="404"/>
      <c r="X46" s="404"/>
      <c r="Y46" s="404"/>
      <c r="Z46" s="404"/>
      <c r="AA46" s="404"/>
      <c r="AB46" s="404"/>
      <c r="AC46" s="405"/>
      <c r="AD46" s="251"/>
      <c r="AE46" s="403"/>
      <c r="AF46" s="404"/>
      <c r="AG46" s="404"/>
      <c r="AH46" s="404"/>
      <c r="AI46" s="404"/>
      <c r="AJ46" s="404"/>
      <c r="AK46" s="404"/>
      <c r="AL46" s="405"/>
      <c r="AM46" s="249"/>
      <c r="AN46" s="392"/>
      <c r="AO46" s="221"/>
      <c r="AP46" s="147"/>
    </row>
    <row r="47" spans="1:41" ht="57" customHeight="1" thickBot="1">
      <c r="A47" s="153"/>
      <c r="B47" s="263" t="s">
        <v>49</v>
      </c>
      <c r="C47" s="182"/>
      <c r="D47" s="367">
        <f>D44/AN44</f>
        <v>1</v>
      </c>
      <c r="E47" s="368"/>
      <c r="F47" s="368"/>
      <c r="G47" s="368"/>
      <c r="H47" s="368"/>
      <c r="I47" s="368"/>
      <c r="J47" s="368"/>
      <c r="K47" s="369"/>
      <c r="L47" s="244"/>
      <c r="M47" s="367">
        <f>M44/AN44</f>
        <v>0</v>
      </c>
      <c r="N47" s="368"/>
      <c r="O47" s="368"/>
      <c r="P47" s="368"/>
      <c r="Q47" s="368"/>
      <c r="R47" s="368"/>
      <c r="S47" s="368"/>
      <c r="T47" s="369"/>
      <c r="U47" s="244"/>
      <c r="V47" s="367">
        <f>V44/AN44</f>
        <v>0</v>
      </c>
      <c r="W47" s="368"/>
      <c r="X47" s="368"/>
      <c r="Y47" s="368"/>
      <c r="Z47" s="368"/>
      <c r="AA47" s="368"/>
      <c r="AB47" s="368"/>
      <c r="AC47" s="369"/>
      <c r="AD47" s="244"/>
      <c r="AE47" s="367">
        <f>AE44/AN44</f>
        <v>0</v>
      </c>
      <c r="AF47" s="368"/>
      <c r="AG47" s="368"/>
      <c r="AH47" s="368"/>
      <c r="AI47" s="368"/>
      <c r="AJ47" s="368"/>
      <c r="AK47" s="368"/>
      <c r="AL47" s="369"/>
      <c r="AM47" s="245"/>
      <c r="AN47" s="238"/>
      <c r="AO47" s="337">
        <f>AO35+AO26+AO17+AO8</f>
        <v>1</v>
      </c>
    </row>
    <row r="48" spans="2:42" s="147" customFormat="1" ht="15.75">
      <c r="B48" s="150"/>
      <c r="D48" s="243"/>
      <c r="E48" s="148"/>
      <c r="F48" s="148"/>
      <c r="G48" s="148"/>
      <c r="H48" s="148"/>
      <c r="I48" s="148"/>
      <c r="J48" s="148"/>
      <c r="K48" s="148"/>
      <c r="M48" s="148"/>
      <c r="N48" s="148"/>
      <c r="O48" s="148"/>
      <c r="P48" s="148"/>
      <c r="Q48" s="148"/>
      <c r="R48" s="148"/>
      <c r="S48" s="148"/>
      <c r="T48" s="148"/>
      <c r="V48" s="148"/>
      <c r="W48" s="148"/>
      <c r="X48" s="148"/>
      <c r="Y48" s="148"/>
      <c r="Z48" s="148"/>
      <c r="AA48" s="148"/>
      <c r="AB48" s="148"/>
      <c r="AC48" s="148"/>
      <c r="AE48" s="148"/>
      <c r="AF48" s="148"/>
      <c r="AG48" s="148"/>
      <c r="AH48" s="148"/>
      <c r="AI48" s="148"/>
      <c r="AJ48" s="148"/>
      <c r="AK48" s="148"/>
      <c r="AL48" s="148"/>
      <c r="AO48" s="222"/>
      <c r="AP48" s="187"/>
    </row>
    <row r="49" spans="2:42" s="147" customFormat="1" ht="15">
      <c r="B49" s="150"/>
      <c r="D49" s="171"/>
      <c r="AP49" s="150"/>
    </row>
    <row r="50" s="147" customFormat="1" ht="15">
      <c r="AP50" s="150"/>
    </row>
    <row r="51" s="147" customFormat="1" ht="15">
      <c r="AP51" s="150"/>
    </row>
    <row r="52" s="147" customFormat="1" ht="15">
      <c r="AP52" s="150"/>
    </row>
    <row r="53" s="147" customFormat="1" ht="15">
      <c r="AP53" s="150"/>
    </row>
    <row r="54" s="147" customFormat="1" ht="15">
      <c r="AP54" s="150"/>
    </row>
    <row r="55" s="147" customFormat="1" ht="15">
      <c r="AP55" s="150"/>
    </row>
    <row r="56" s="147" customFormat="1" ht="15">
      <c r="AP56" s="150"/>
    </row>
    <row r="57" s="147" customFormat="1" ht="15">
      <c r="AP57" s="150"/>
    </row>
    <row r="58" s="147" customFormat="1" ht="15">
      <c r="AP58" s="150"/>
    </row>
    <row r="59" s="147" customFormat="1" ht="15">
      <c r="AP59" s="150"/>
    </row>
    <row r="60" s="147" customFormat="1" ht="15">
      <c r="AP60" s="150"/>
    </row>
    <row r="61" s="147" customFormat="1" ht="15">
      <c r="AP61" s="150"/>
    </row>
    <row r="62" s="147" customFormat="1" ht="15">
      <c r="AP62" s="150"/>
    </row>
    <row r="63" s="147" customFormat="1" ht="15">
      <c r="AP63" s="150"/>
    </row>
    <row r="64" s="147" customFormat="1" ht="15">
      <c r="AP64" s="150"/>
    </row>
    <row r="65" s="147" customFormat="1" ht="15">
      <c r="AP65" s="150"/>
    </row>
    <row r="66" s="147" customFormat="1" ht="15">
      <c r="AP66" s="150"/>
    </row>
    <row r="67" s="147" customFormat="1" ht="15">
      <c r="AP67" s="150"/>
    </row>
    <row r="68" s="147" customFormat="1" ht="15">
      <c r="AP68" s="150"/>
    </row>
    <row r="69" s="147" customFormat="1" ht="15">
      <c r="AP69" s="150"/>
    </row>
    <row r="70" s="147" customFormat="1" ht="15">
      <c r="AP70" s="150"/>
    </row>
    <row r="71" s="147" customFormat="1" ht="15">
      <c r="AP71" s="150"/>
    </row>
    <row r="72" s="147" customFormat="1" ht="15">
      <c r="AP72" s="150"/>
    </row>
    <row r="73" s="147" customFormat="1" ht="15">
      <c r="AP73" s="150"/>
    </row>
    <row r="74" s="147" customFormat="1" ht="15">
      <c r="AP74" s="150"/>
    </row>
    <row r="75" s="147" customFormat="1" ht="15">
      <c r="AP75" s="150"/>
    </row>
    <row r="76" s="147" customFormat="1" ht="15">
      <c r="AP76" s="150"/>
    </row>
    <row r="77" s="147" customFormat="1" ht="15">
      <c r="AP77" s="150"/>
    </row>
    <row r="78" s="147" customFormat="1" ht="15">
      <c r="AP78" s="150"/>
    </row>
    <row r="79" s="147" customFormat="1" ht="15">
      <c r="AP79" s="150"/>
    </row>
    <row r="80" s="147" customFormat="1" ht="15">
      <c r="AP80" s="150"/>
    </row>
    <row r="81" s="147" customFormat="1" ht="15">
      <c r="AP81" s="150"/>
    </row>
    <row r="82" s="147" customFormat="1" ht="15">
      <c r="AP82" s="150"/>
    </row>
    <row r="83" s="147" customFormat="1" ht="15">
      <c r="AP83" s="150"/>
    </row>
    <row r="84" s="147" customFormat="1" ht="15">
      <c r="AP84" s="150"/>
    </row>
    <row r="85" s="147" customFormat="1" ht="15">
      <c r="AP85" s="150"/>
    </row>
    <row r="86" s="147" customFormat="1" ht="15">
      <c r="AP86" s="150"/>
    </row>
    <row r="87" s="147" customFormat="1" ht="15">
      <c r="AP87" s="150"/>
    </row>
    <row r="88" s="147" customFormat="1" ht="15">
      <c r="AP88" s="150"/>
    </row>
    <row r="89" s="147" customFormat="1" ht="15">
      <c r="AP89" s="150"/>
    </row>
    <row r="90" s="147" customFormat="1" ht="15">
      <c r="AP90" s="150"/>
    </row>
    <row r="91" s="147" customFormat="1" ht="15">
      <c r="AP91" s="150"/>
    </row>
    <row r="92" s="147" customFormat="1" ht="15">
      <c r="AP92" s="150"/>
    </row>
    <row r="93" s="147" customFormat="1" ht="15">
      <c r="AP93" s="150"/>
    </row>
    <row r="94" s="147" customFormat="1" ht="15">
      <c r="AP94" s="150"/>
    </row>
    <row r="95" s="147" customFormat="1" ht="15">
      <c r="AP95" s="150"/>
    </row>
    <row r="96" s="147" customFormat="1" ht="15">
      <c r="AP96" s="150"/>
    </row>
    <row r="97" s="147" customFormat="1" ht="15">
      <c r="AP97" s="150"/>
    </row>
    <row r="98" s="147" customFormat="1" ht="15">
      <c r="AP98" s="150"/>
    </row>
    <row r="99" s="147" customFormat="1" ht="15">
      <c r="AP99" s="150"/>
    </row>
    <row r="100" s="147" customFormat="1" ht="15">
      <c r="AP100" s="150"/>
    </row>
    <row r="101" s="147" customFormat="1" ht="15">
      <c r="AP101" s="150"/>
    </row>
    <row r="102" s="147" customFormat="1" ht="15">
      <c r="AP102" s="150"/>
    </row>
    <row r="103" s="147" customFormat="1" ht="15">
      <c r="AP103" s="150"/>
    </row>
    <row r="104" s="147" customFormat="1" ht="15">
      <c r="AP104" s="150"/>
    </row>
    <row r="105" s="147" customFormat="1" ht="15">
      <c r="AP105" s="150"/>
    </row>
    <row r="106" s="147" customFormat="1" ht="15">
      <c r="AP106" s="150"/>
    </row>
    <row r="107" s="147" customFormat="1" ht="15">
      <c r="AP107" s="150"/>
    </row>
    <row r="108" s="147" customFormat="1" ht="15">
      <c r="AP108" s="150"/>
    </row>
    <row r="109" s="147" customFormat="1" ht="15">
      <c r="AP109" s="150"/>
    </row>
    <row r="110" s="147" customFormat="1" ht="15">
      <c r="AP110" s="150"/>
    </row>
    <row r="111" s="147" customFormat="1" ht="15">
      <c r="AP111" s="150"/>
    </row>
    <row r="112" s="147" customFormat="1" ht="15">
      <c r="AP112" s="150"/>
    </row>
    <row r="113" s="147" customFormat="1" ht="15">
      <c r="AP113" s="150"/>
    </row>
    <row r="114" s="147" customFormat="1" ht="15">
      <c r="AP114" s="150"/>
    </row>
    <row r="115" s="147" customFormat="1" ht="15">
      <c r="AP115" s="150"/>
    </row>
    <row r="116" s="147" customFormat="1" ht="15">
      <c r="AP116" s="150"/>
    </row>
    <row r="117" s="147" customFormat="1" ht="15">
      <c r="AP117" s="150"/>
    </row>
    <row r="118" s="147" customFormat="1" ht="15">
      <c r="AP118" s="150"/>
    </row>
    <row r="119" s="147" customFormat="1" ht="15">
      <c r="AP119" s="150"/>
    </row>
    <row r="120" s="147" customFormat="1" ht="15">
      <c r="AP120" s="150"/>
    </row>
    <row r="121" s="147" customFormat="1" ht="15">
      <c r="AP121" s="150"/>
    </row>
    <row r="122" s="147" customFormat="1" ht="15">
      <c r="AP122" s="150"/>
    </row>
    <row r="123" s="147" customFormat="1" ht="15">
      <c r="AP123" s="150"/>
    </row>
    <row r="124" s="147" customFormat="1" ht="15">
      <c r="AP124" s="150"/>
    </row>
    <row r="125" s="147" customFormat="1" ht="15">
      <c r="AP125" s="150"/>
    </row>
    <row r="126" s="147" customFormat="1" ht="15">
      <c r="AP126" s="150"/>
    </row>
    <row r="127" s="147" customFormat="1" ht="15">
      <c r="AP127" s="150"/>
    </row>
    <row r="128" s="147" customFormat="1" ht="15">
      <c r="AP128" s="150"/>
    </row>
    <row r="129" s="147" customFormat="1" ht="15">
      <c r="AP129" s="150"/>
    </row>
    <row r="130" s="147" customFormat="1" ht="15">
      <c r="AP130" s="150"/>
    </row>
    <row r="131" s="147" customFormat="1" ht="15">
      <c r="AP131" s="150"/>
    </row>
    <row r="132" s="147" customFormat="1" ht="15">
      <c r="AP132" s="150"/>
    </row>
    <row r="133" s="147" customFormat="1" ht="15">
      <c r="AP133" s="150"/>
    </row>
    <row r="134" s="147" customFormat="1" ht="15">
      <c r="AP134" s="150"/>
    </row>
    <row r="135" s="147" customFormat="1" ht="15">
      <c r="AP135" s="150"/>
    </row>
    <row r="136" s="147" customFormat="1" ht="15">
      <c r="AP136" s="150"/>
    </row>
    <row r="137" s="147" customFormat="1" ht="15">
      <c r="AP137" s="150"/>
    </row>
    <row r="138" s="147" customFormat="1" ht="15">
      <c r="AP138" s="150"/>
    </row>
    <row r="139" s="147" customFormat="1" ht="15">
      <c r="AP139" s="150"/>
    </row>
    <row r="140" s="147" customFormat="1" ht="15">
      <c r="AP140" s="150"/>
    </row>
    <row r="141" s="147" customFormat="1" ht="15">
      <c r="AP141" s="150"/>
    </row>
    <row r="142" s="147" customFormat="1" ht="15">
      <c r="AP142" s="150"/>
    </row>
    <row r="143" s="147" customFormat="1" ht="15">
      <c r="AP143" s="150"/>
    </row>
    <row r="144" s="147" customFormat="1" ht="15">
      <c r="AP144" s="150"/>
    </row>
    <row r="145" s="147" customFormat="1" ht="15">
      <c r="AP145" s="150"/>
    </row>
    <row r="146" s="147" customFormat="1" ht="15">
      <c r="AP146" s="150"/>
    </row>
    <row r="147" s="147" customFormat="1" ht="15">
      <c r="AP147" s="150"/>
    </row>
    <row r="148" s="147" customFormat="1" ht="15">
      <c r="AP148" s="150"/>
    </row>
    <row r="149" s="147" customFormat="1" ht="15">
      <c r="AP149" s="150"/>
    </row>
    <row r="150" s="147" customFormat="1" ht="15">
      <c r="AP150" s="150"/>
    </row>
    <row r="151" s="147" customFormat="1" ht="15">
      <c r="AP151" s="150"/>
    </row>
    <row r="152" s="147" customFormat="1" ht="15">
      <c r="AP152" s="150"/>
    </row>
    <row r="153" s="147" customFormat="1" ht="15">
      <c r="AP153" s="150"/>
    </row>
    <row r="154" s="147" customFormat="1" ht="15">
      <c r="AP154" s="150"/>
    </row>
    <row r="155" s="147" customFormat="1" ht="15">
      <c r="AP155" s="150"/>
    </row>
    <row r="156" s="147" customFormat="1" ht="15">
      <c r="AP156" s="150"/>
    </row>
    <row r="157" s="147" customFormat="1" ht="15">
      <c r="AP157" s="150"/>
    </row>
    <row r="158" s="147" customFormat="1" ht="15">
      <c r="AP158" s="150"/>
    </row>
    <row r="159" s="147" customFormat="1" ht="15">
      <c r="AP159" s="150"/>
    </row>
    <row r="160" s="147" customFormat="1" ht="15">
      <c r="AP160" s="150"/>
    </row>
    <row r="161" s="147" customFormat="1" ht="15">
      <c r="AP161" s="150"/>
    </row>
    <row r="162" s="147" customFormat="1" ht="15">
      <c r="AP162" s="150"/>
    </row>
    <row r="163" s="147" customFormat="1" ht="15">
      <c r="AP163" s="150"/>
    </row>
    <row r="164" s="147" customFormat="1" ht="15">
      <c r="AP164" s="150"/>
    </row>
    <row r="165" s="147" customFormat="1" ht="15">
      <c r="AP165" s="150"/>
    </row>
    <row r="166" s="147" customFormat="1" ht="15">
      <c r="AP166" s="150"/>
    </row>
    <row r="167" s="147" customFormat="1" ht="15">
      <c r="AP167" s="150"/>
    </row>
    <row r="168" s="147" customFormat="1" ht="15">
      <c r="AP168" s="150"/>
    </row>
    <row r="169" s="147" customFormat="1" ht="15">
      <c r="AP169" s="150"/>
    </row>
    <row r="170" s="147" customFormat="1" ht="15">
      <c r="AP170" s="150"/>
    </row>
    <row r="171" s="147" customFormat="1" ht="15">
      <c r="AP171" s="150"/>
    </row>
    <row r="172" s="147" customFormat="1" ht="15">
      <c r="AP172" s="150"/>
    </row>
    <row r="173" s="147" customFormat="1" ht="15">
      <c r="AP173" s="150"/>
    </row>
    <row r="174" s="147" customFormat="1" ht="15">
      <c r="AP174" s="150"/>
    </row>
    <row r="175" s="147" customFormat="1" ht="15">
      <c r="AP175" s="150"/>
    </row>
    <row r="176" s="147" customFormat="1" ht="15">
      <c r="AP176" s="150"/>
    </row>
    <row r="177" s="147" customFormat="1" ht="15">
      <c r="AP177" s="150"/>
    </row>
    <row r="178" s="147" customFormat="1" ht="15">
      <c r="AP178" s="150"/>
    </row>
    <row r="179" s="147" customFormat="1" ht="15">
      <c r="AP179" s="150"/>
    </row>
    <row r="180" s="147" customFormat="1" ht="15">
      <c r="AP180" s="150"/>
    </row>
    <row r="181" s="147" customFormat="1" ht="15">
      <c r="AP181" s="150"/>
    </row>
    <row r="182" s="147" customFormat="1" ht="15">
      <c r="AP182" s="150"/>
    </row>
    <row r="183" s="147" customFormat="1" ht="15">
      <c r="AP183" s="150"/>
    </row>
    <row r="184" s="147" customFormat="1" ht="15">
      <c r="AP184" s="150"/>
    </row>
    <row r="185" s="147" customFormat="1" ht="15">
      <c r="AP185" s="150"/>
    </row>
    <row r="186" s="147" customFormat="1" ht="15">
      <c r="AP186" s="150"/>
    </row>
    <row r="187" s="147" customFormat="1" ht="15">
      <c r="AP187" s="150"/>
    </row>
    <row r="188" s="147" customFormat="1" ht="15">
      <c r="AP188" s="150"/>
    </row>
    <row r="189" s="147" customFormat="1" ht="15">
      <c r="AP189" s="150"/>
    </row>
    <row r="190" s="147" customFormat="1" ht="15">
      <c r="AP190" s="150"/>
    </row>
    <row r="191" s="147" customFormat="1" ht="15">
      <c r="AP191" s="150"/>
    </row>
    <row r="192" s="147" customFormat="1" ht="15">
      <c r="AP192" s="150"/>
    </row>
    <row r="193" s="147" customFormat="1" ht="15">
      <c r="AP193" s="150"/>
    </row>
    <row r="194" s="147" customFormat="1" ht="15">
      <c r="AP194" s="150"/>
    </row>
    <row r="195" s="147" customFormat="1" ht="15">
      <c r="AP195" s="150"/>
    </row>
    <row r="196" s="147" customFormat="1" ht="15">
      <c r="AP196" s="150"/>
    </row>
    <row r="197" s="147" customFormat="1" ht="15">
      <c r="AP197" s="150"/>
    </row>
    <row r="198" s="147" customFormat="1" ht="15">
      <c r="AP198" s="150"/>
    </row>
    <row r="199" s="147" customFormat="1" ht="15">
      <c r="AP199" s="150"/>
    </row>
    <row r="200" s="147" customFormat="1" ht="15">
      <c r="AP200" s="150"/>
    </row>
    <row r="201" s="147" customFormat="1" ht="15">
      <c r="AP201" s="150"/>
    </row>
    <row r="202" s="147" customFormat="1" ht="15">
      <c r="AP202" s="150"/>
    </row>
    <row r="203" s="147" customFormat="1" ht="15">
      <c r="AP203" s="150"/>
    </row>
    <row r="204" s="147" customFormat="1" ht="15">
      <c r="AP204" s="150"/>
    </row>
    <row r="205" s="147" customFormat="1" ht="15">
      <c r="AP205" s="150"/>
    </row>
    <row r="206" s="147" customFormat="1" ht="15">
      <c r="AP206" s="150"/>
    </row>
    <row r="207" s="147" customFormat="1" ht="15">
      <c r="AP207" s="150"/>
    </row>
    <row r="208" s="147" customFormat="1" ht="15">
      <c r="AP208" s="150"/>
    </row>
    <row r="209" s="147" customFormat="1" ht="15">
      <c r="AP209" s="150"/>
    </row>
    <row r="210" s="147" customFormat="1" ht="15">
      <c r="AP210" s="150"/>
    </row>
    <row r="211" s="147" customFormat="1" ht="15">
      <c r="AP211" s="150"/>
    </row>
    <row r="212" s="147" customFormat="1" ht="15">
      <c r="AP212" s="150"/>
    </row>
    <row r="213" s="147" customFormat="1" ht="15">
      <c r="AP213" s="150"/>
    </row>
    <row r="214" s="147" customFormat="1" ht="15">
      <c r="AP214" s="150"/>
    </row>
    <row r="215" s="147" customFormat="1" ht="15">
      <c r="AP215" s="150"/>
    </row>
    <row r="216" s="147" customFormat="1" ht="15">
      <c r="AP216" s="150"/>
    </row>
    <row r="217" s="147" customFormat="1" ht="15">
      <c r="AP217" s="150"/>
    </row>
    <row r="218" s="147" customFormat="1" ht="15">
      <c r="AP218" s="150"/>
    </row>
    <row r="219" s="147" customFormat="1" ht="15">
      <c r="AP219" s="150"/>
    </row>
    <row r="220" s="147" customFormat="1" ht="15">
      <c r="AP220" s="150"/>
    </row>
    <row r="221" s="147" customFormat="1" ht="15">
      <c r="AP221" s="150"/>
    </row>
    <row r="222" s="147" customFormat="1" ht="15">
      <c r="AP222" s="150"/>
    </row>
    <row r="223" s="147" customFormat="1" ht="15">
      <c r="AP223" s="150"/>
    </row>
    <row r="224" s="147" customFormat="1" ht="15">
      <c r="AP224" s="150"/>
    </row>
    <row r="225" s="147" customFormat="1" ht="15">
      <c r="AP225" s="150"/>
    </row>
    <row r="226" s="147" customFormat="1" ht="15">
      <c r="AP226" s="150"/>
    </row>
    <row r="227" s="147" customFormat="1" ht="15">
      <c r="AP227" s="150"/>
    </row>
    <row r="228" s="147" customFormat="1" ht="15">
      <c r="AP228" s="150"/>
    </row>
  </sheetData>
  <sheetProtection/>
  <mergeCells count="58">
    <mergeCell ref="AE4:AL6"/>
    <mergeCell ref="S10:W10"/>
    <mergeCell ref="X10:AB10"/>
    <mergeCell ref="G33:R37"/>
    <mergeCell ref="AF13:AK18"/>
    <mergeCell ref="T19:Y20"/>
    <mergeCell ref="Z19:AE20"/>
    <mergeCell ref="AF19:AK20"/>
    <mergeCell ref="T13:AE18"/>
    <mergeCell ref="AE47:AL47"/>
    <mergeCell ref="H10:J10"/>
    <mergeCell ref="AJ40:AK40"/>
    <mergeCell ref="D44:K46"/>
    <mergeCell ref="V44:AC46"/>
    <mergeCell ref="AE44:AL46"/>
    <mergeCell ref="X31:Y31"/>
    <mergeCell ref="AA31:AB31"/>
    <mergeCell ref="AG31:AH31"/>
    <mergeCell ref="AJ31:AK31"/>
    <mergeCell ref="F31:G31"/>
    <mergeCell ref="AA22:AB22"/>
    <mergeCell ref="AO35:AO42"/>
    <mergeCell ref="F40:G40"/>
    <mergeCell ref="I40:J40"/>
    <mergeCell ref="X40:Y40"/>
    <mergeCell ref="AA40:AB40"/>
    <mergeCell ref="AG40:AH40"/>
    <mergeCell ref="Y33:AI36"/>
    <mergeCell ref="AN26:AN33"/>
    <mergeCell ref="AO26:AO33"/>
    <mergeCell ref="H30:J30"/>
    <mergeCell ref="Y30:AB30"/>
    <mergeCell ref="AN44:AN46"/>
    <mergeCell ref="B35:B42"/>
    <mergeCell ref="AN35:AN42"/>
    <mergeCell ref="B26:B33"/>
    <mergeCell ref="AG22:AH22"/>
    <mergeCell ref="AJ22:AK22"/>
    <mergeCell ref="B17:B24"/>
    <mergeCell ref="M44:T46"/>
    <mergeCell ref="AN8:AN15"/>
    <mergeCell ref="AO8:AO15"/>
    <mergeCell ref="E13:J18"/>
    <mergeCell ref="AN17:AN24"/>
    <mergeCell ref="AO17:AO24"/>
    <mergeCell ref="B4:B6"/>
    <mergeCell ref="D47:K47"/>
    <mergeCell ref="D4:K6"/>
    <mergeCell ref="E10:G10"/>
    <mergeCell ref="V4:AC6"/>
    <mergeCell ref="I31:J31"/>
    <mergeCell ref="V47:AC47"/>
    <mergeCell ref="F22:G22"/>
    <mergeCell ref="I22:J22"/>
    <mergeCell ref="X22:Y22"/>
    <mergeCell ref="B8:B15"/>
    <mergeCell ref="M4:T6"/>
    <mergeCell ref="M47:T47"/>
  </mergeCells>
  <conditionalFormatting sqref="AE26">
    <cfRule type="expression" priority="141" dxfId="78">
      <formula>VLOOKUP(AE26,$AN$8:$AO$42,2)="Verpleegkundige"</formula>
    </cfRule>
    <cfRule type="expression" priority="142" dxfId="79">
      <formula>VLOOKUP(AE26,$AN$8:$AO$42,2)="Verzorgende"</formula>
    </cfRule>
    <cfRule type="expression" priority="143" dxfId="80">
      <formula>VLOOKUP(AE26,$AN$8:$AO$42,2)="Helpende"</formula>
    </cfRule>
    <cfRule type="expression" priority="144" dxfId="81">
      <formula>VLOOKUP(AE26,$AN$8:$AO$42,2)="Zorghulp"</formula>
    </cfRule>
  </conditionalFormatting>
  <conditionalFormatting sqref="D19:L21 D13:E13 AL22 D11:AL12 Z31:AA31 D14:D18 M21:AL21 K14:L18 AJ33:AL36 K30 D33:G33 D41:AL42 AL40 AL31 D32:AL32 Z22:AA22 AC30 AF30:AL30 D23:AL29 D38:AL39 S34:X36 D30:G30 D31:F31 H31:I31 D40:F40 H40:I40 K31:L31 K13:S13 K22:X22 AC22:AG22 AI22:AJ22 K40:X40 Z40:AA40 AC40:AG40 AI40:AJ40 AC31:AG31 AI31:AJ31 AC10:AL10 D8:AL9 D22:F22 H22:I22 M30:X31 K10:L10 D10:E10 S33:Y33 D34:F37 S37:AL37 M17:S20 AL13:AL20">
    <cfRule type="expression" priority="5" dxfId="78">
      <formula>VLOOKUP(D8,$AR$8:$AS$52,2)="Verpleegkundige"</formula>
    </cfRule>
    <cfRule type="expression" priority="6" dxfId="79">
      <formula>VLOOKUP(D8,$AR$8:$AS$52,2)="Verzorgende"</formula>
    </cfRule>
    <cfRule type="expression" priority="7" dxfId="80">
      <formula>VLOOKUP(D8,$AR$8:$AS$52,2)="Helpende"</formula>
    </cfRule>
    <cfRule type="expression" priority="8" dxfId="81">
      <formula>VLOOKUP(D8,$AR$8:$AS$52,2)="Zorghulp"</formula>
    </cfRule>
  </conditionalFormatting>
  <conditionalFormatting sqref="T13 T19 Z19 AF13 AF19">
    <cfRule type="expression" priority="1" dxfId="78">
      <formula>VLOOKUP(T13,$AR$8:$AS$52,2)="Verpleegkundige"</formula>
    </cfRule>
    <cfRule type="expression" priority="2" dxfId="79">
      <formula>VLOOKUP(T13,$AR$8:$AS$52,2)="Verzorgende"</formula>
    </cfRule>
    <cfRule type="expression" priority="3" dxfId="80">
      <formula>VLOOKUP(T13,$AR$8:$AS$52,2)="Helpende"</formula>
    </cfRule>
    <cfRule type="expression" priority="4" dxfId="81">
      <formula>VLOOKUP(T13,$AR$8:$AS$52,2)="Zorghulp"</formula>
    </cfRule>
  </conditionalFormatting>
  <printOptions/>
  <pageMargins left="0.7" right="0.7" top="0.75" bottom="0.75" header="0.3" footer="0.3"/>
  <pageSetup fitToHeight="1" fitToWidth="1"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dimension ref="A1:DI19"/>
  <sheetViews>
    <sheetView zoomScalePageLayoutView="0" workbookViewId="0" topLeftCell="A1">
      <selection activeCell="A10" sqref="A10:F10"/>
    </sheetView>
  </sheetViews>
  <sheetFormatPr defaultColWidth="9.28125" defaultRowHeight="15"/>
  <cols>
    <col min="1" max="1" width="21.7109375" style="46" customWidth="1"/>
    <col min="2" max="2" width="14.28125" style="46" customWidth="1"/>
    <col min="3" max="3" width="16.7109375" style="46" bestFit="1" customWidth="1"/>
    <col min="4" max="10" width="10.8515625" style="46" customWidth="1"/>
    <col min="11" max="16384" width="9.28125" style="46" customWidth="1"/>
  </cols>
  <sheetData>
    <row r="1" spans="1:113" ht="75" customHeight="1" thickBot="1">
      <c r="A1" s="308"/>
      <c r="B1" s="311" t="s">
        <v>21</v>
      </c>
      <c r="C1" s="309"/>
      <c r="D1" s="309"/>
      <c r="E1" s="309"/>
      <c r="F1" s="309"/>
      <c r="G1" s="309"/>
      <c r="H1" s="309"/>
      <c r="I1" s="309"/>
      <c r="J1" s="310"/>
      <c r="K1" s="272"/>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row>
    <row r="2" spans="1:113" ht="15">
      <c r="A2" s="424" t="s">
        <v>22</v>
      </c>
      <c r="B2" s="425"/>
      <c r="C2" s="426"/>
      <c r="D2" s="303" t="s">
        <v>25</v>
      </c>
      <c r="E2" s="305"/>
      <c r="F2" s="415"/>
      <c r="G2" s="416"/>
      <c r="H2" s="417"/>
      <c r="I2" s="253"/>
      <c r="J2" s="255"/>
      <c r="K2" s="254"/>
      <c r="L2" s="271"/>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row>
    <row r="3" spans="1:113" ht="13.5" customHeight="1">
      <c r="A3" s="427"/>
      <c r="B3" s="428"/>
      <c r="C3" s="429"/>
      <c r="D3" s="302">
        <f>+'HR3Pmatrix'!H21</f>
        <v>5</v>
      </c>
      <c r="E3" s="306"/>
      <c r="F3" s="418"/>
      <c r="G3" s="419"/>
      <c r="H3" s="420"/>
      <c r="I3" s="256"/>
      <c r="J3" s="257"/>
      <c r="K3" s="273"/>
      <c r="L3" s="271"/>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row>
    <row r="4" spans="1:113" ht="14.25" customHeight="1">
      <c r="A4" s="430"/>
      <c r="B4" s="431"/>
      <c r="C4" s="432"/>
      <c r="D4" s="304"/>
      <c r="E4" s="301"/>
      <c r="F4" s="421"/>
      <c r="G4" s="422"/>
      <c r="H4" s="423"/>
      <c r="I4" s="307"/>
      <c r="J4" s="257"/>
      <c r="K4" s="273"/>
      <c r="L4" s="271"/>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row>
    <row r="5" spans="1:12" s="265" customFormat="1" ht="24.75" customHeight="1">
      <c r="A5" s="408" t="s">
        <v>149</v>
      </c>
      <c r="B5" s="408"/>
      <c r="C5" s="408"/>
      <c r="D5" s="408"/>
      <c r="E5" s="408"/>
      <c r="F5" s="409"/>
      <c r="G5" s="291" t="s">
        <v>128</v>
      </c>
      <c r="H5" s="300"/>
      <c r="I5" s="297"/>
      <c r="J5" s="266"/>
      <c r="K5" s="264"/>
      <c r="L5" s="264"/>
    </row>
    <row r="6" spans="1:12" s="265" customFormat="1" ht="28.5" customHeight="1">
      <c r="A6" s="433" t="s">
        <v>154</v>
      </c>
      <c r="B6" s="433"/>
      <c r="C6" s="433"/>
      <c r="D6" s="433"/>
      <c r="E6" s="433"/>
      <c r="F6" s="434"/>
      <c r="G6" s="299" t="s">
        <v>129</v>
      </c>
      <c r="H6" s="291"/>
      <c r="I6" s="297"/>
      <c r="J6" s="266"/>
      <c r="K6" s="264"/>
      <c r="L6" s="264"/>
    </row>
    <row r="7" spans="1:12" s="265" customFormat="1" ht="21.75" customHeight="1">
      <c r="A7" s="408" t="s">
        <v>150</v>
      </c>
      <c r="B7" s="408"/>
      <c r="C7" s="408"/>
      <c r="D7" s="408"/>
      <c r="E7" s="408"/>
      <c r="F7" s="409"/>
      <c r="G7" s="410"/>
      <c r="H7" s="411"/>
      <c r="I7" s="297"/>
      <c r="J7" s="266"/>
      <c r="K7" s="264"/>
      <c r="L7" s="264"/>
    </row>
    <row r="8" spans="1:12" s="265" customFormat="1" ht="33" customHeight="1">
      <c r="A8" s="408" t="s">
        <v>151</v>
      </c>
      <c r="B8" s="408"/>
      <c r="C8" s="408"/>
      <c r="D8" s="408"/>
      <c r="E8" s="408"/>
      <c r="F8" s="412"/>
      <c r="G8" s="291" t="s">
        <v>130</v>
      </c>
      <c r="H8" s="299"/>
      <c r="I8" s="298"/>
      <c r="J8" s="266"/>
      <c r="K8" s="264"/>
      <c r="L8" s="264"/>
    </row>
    <row r="9" spans="1:12" s="265" customFormat="1" ht="39" customHeight="1">
      <c r="A9" s="413" t="s">
        <v>153</v>
      </c>
      <c r="B9" s="413"/>
      <c r="C9" s="413"/>
      <c r="D9" s="413"/>
      <c r="E9" s="413"/>
      <c r="F9" s="414"/>
      <c r="G9" s="291"/>
      <c r="H9" s="296"/>
      <c r="I9" s="297"/>
      <c r="J9" s="267"/>
      <c r="K9" s="264"/>
      <c r="L9" s="264"/>
    </row>
    <row r="10" spans="1:12" s="265" customFormat="1" ht="29.25" customHeight="1">
      <c r="A10" s="408" t="s">
        <v>23</v>
      </c>
      <c r="B10" s="408"/>
      <c r="C10" s="408"/>
      <c r="D10" s="408"/>
      <c r="E10" s="408"/>
      <c r="F10" s="412"/>
      <c r="G10" s="439"/>
      <c r="H10" s="440"/>
      <c r="I10" s="295"/>
      <c r="J10" s="268"/>
      <c r="K10" s="264"/>
      <c r="L10" s="264"/>
    </row>
    <row r="11" spans="1:12" s="265" customFormat="1" ht="21" customHeight="1">
      <c r="A11" s="413" t="s">
        <v>24</v>
      </c>
      <c r="B11" s="413"/>
      <c r="C11" s="413"/>
      <c r="D11" s="413"/>
      <c r="E11" s="413"/>
      <c r="F11" s="414"/>
      <c r="G11" s="441"/>
      <c r="H11" s="442"/>
      <c r="I11" s="295"/>
      <c r="J11" s="268"/>
      <c r="K11" s="264"/>
      <c r="L11" s="264"/>
    </row>
    <row r="12" spans="1:12" s="265" customFormat="1" ht="15.75" thickBot="1">
      <c r="A12" s="435" t="s">
        <v>152</v>
      </c>
      <c r="B12" s="435"/>
      <c r="C12" s="435"/>
      <c r="D12" s="435"/>
      <c r="E12" s="435"/>
      <c r="F12" s="436"/>
      <c r="G12" s="286" t="s">
        <v>135</v>
      </c>
      <c r="H12" s="293"/>
      <c r="I12" s="294"/>
      <c r="J12" s="269"/>
      <c r="K12" s="264"/>
      <c r="L12" s="264"/>
    </row>
    <row r="13" spans="1:12" s="265" customFormat="1" ht="27" thickBot="1" thickTop="1">
      <c r="A13" s="437"/>
      <c r="B13" s="437"/>
      <c r="C13" s="437"/>
      <c r="D13" s="437"/>
      <c r="E13" s="437"/>
      <c r="F13" s="438"/>
      <c r="G13" s="287" t="s">
        <v>26</v>
      </c>
      <c r="H13" s="291"/>
      <c r="I13" s="288"/>
      <c r="J13" s="266"/>
      <c r="K13" s="264"/>
      <c r="L13" s="264"/>
    </row>
    <row r="14" spans="1:12" s="265" customFormat="1" ht="30.75" customHeight="1" thickBot="1" thickTop="1">
      <c r="A14" s="437"/>
      <c r="B14" s="437"/>
      <c r="C14" s="437"/>
      <c r="D14" s="437"/>
      <c r="E14" s="437"/>
      <c r="F14" s="438"/>
      <c r="G14" s="292" t="s">
        <v>27</v>
      </c>
      <c r="H14" s="289"/>
      <c r="I14" s="290"/>
      <c r="J14" s="270"/>
      <c r="K14" s="264"/>
      <c r="L14" s="264"/>
    </row>
    <row r="15" spans="1:12" s="265" customFormat="1" ht="13.5" customHeight="1" thickTop="1">
      <c r="A15" s="264"/>
      <c r="B15" s="264"/>
      <c r="C15" s="264"/>
      <c r="D15" s="264"/>
      <c r="E15" s="264"/>
      <c r="F15" s="264"/>
      <c r="G15" s="264"/>
      <c r="H15" s="264"/>
      <c r="I15" s="264"/>
      <c r="J15" s="264"/>
      <c r="K15" s="264"/>
      <c r="L15" s="264"/>
    </row>
    <row r="16" spans="1:12" s="275" customFormat="1" ht="13.5" customHeight="1">
      <c r="A16" s="274"/>
      <c r="B16" s="274"/>
      <c r="C16" s="274"/>
      <c r="D16" s="274"/>
      <c r="E16" s="274"/>
      <c r="F16" s="274"/>
      <c r="G16" s="274"/>
      <c r="H16" s="274"/>
      <c r="I16" s="274"/>
      <c r="J16" s="274"/>
      <c r="K16" s="274"/>
      <c r="L16" s="274"/>
    </row>
    <row r="17" spans="1:12" s="275" customFormat="1" ht="15">
      <c r="A17" s="276"/>
      <c r="B17" s="276"/>
      <c r="C17" s="276"/>
      <c r="D17" s="274"/>
      <c r="E17" s="274"/>
      <c r="F17" s="274"/>
      <c r="G17" s="274"/>
      <c r="H17" s="274"/>
      <c r="I17" s="274"/>
      <c r="J17" s="274"/>
      <c r="K17" s="274"/>
      <c r="L17" s="274"/>
    </row>
    <row r="18" spans="1:12" s="147" customFormat="1" ht="15">
      <c r="A18" s="271"/>
      <c r="B18" s="271"/>
      <c r="C18" s="271"/>
      <c r="D18" s="271"/>
      <c r="E18" s="271"/>
      <c r="F18" s="271"/>
      <c r="G18" s="271"/>
      <c r="H18" s="271"/>
      <c r="I18" s="271"/>
      <c r="J18" s="271"/>
      <c r="K18" s="271"/>
      <c r="L18" s="271"/>
    </row>
    <row r="19" spans="1:12" s="147" customFormat="1" ht="15">
      <c r="A19" s="271"/>
      <c r="B19" s="271"/>
      <c r="C19" s="271"/>
      <c r="D19" s="271"/>
      <c r="E19" s="271"/>
      <c r="F19" s="271"/>
      <c r="G19" s="271"/>
      <c r="H19" s="271"/>
      <c r="I19" s="271"/>
      <c r="J19" s="271"/>
      <c r="K19" s="271"/>
      <c r="L19" s="271"/>
    </row>
    <row r="20" s="147" customFormat="1" ht="15"/>
    <row r="21" s="147" customFormat="1" ht="15"/>
    <row r="22" s="147" customFormat="1" ht="15"/>
    <row r="23" s="147" customFormat="1" ht="15"/>
    <row r="24" s="147" customFormat="1" ht="15"/>
    <row r="25" s="147" customFormat="1" ht="15"/>
    <row r="26" s="147" customFormat="1" ht="15"/>
    <row r="27" s="147" customFormat="1" ht="15"/>
    <row r="28" s="147" customFormat="1" ht="15"/>
    <row r="29" s="147" customFormat="1" ht="15"/>
    <row r="30" s="147" customFormat="1" ht="15"/>
    <row r="31" s="147" customFormat="1" ht="15"/>
    <row r="32" s="147" customFormat="1" ht="15"/>
    <row r="33" s="147" customFormat="1" ht="15"/>
    <row r="34" s="147" customFormat="1" ht="15"/>
    <row r="35" s="147" customFormat="1" ht="15"/>
    <row r="36" s="147" customFormat="1" ht="15"/>
    <row r="37" s="147" customFormat="1" ht="15"/>
    <row r="38" s="147" customFormat="1" ht="15"/>
    <row r="39" s="147" customFormat="1" ht="15"/>
    <row r="40" s="147" customFormat="1" ht="15"/>
    <row r="41" s="147" customFormat="1" ht="15"/>
    <row r="42" s="147" customFormat="1" ht="15"/>
    <row r="43" s="147" customFormat="1" ht="15"/>
    <row r="44" s="147" customFormat="1" ht="15"/>
    <row r="45" s="147" customFormat="1" ht="15"/>
    <row r="46" s="147" customFormat="1" ht="15"/>
    <row r="47" s="147" customFormat="1" ht="15"/>
    <row r="48" s="147" customFormat="1" ht="15"/>
    <row r="49" s="147" customFormat="1" ht="15"/>
    <row r="50" s="147" customFormat="1" ht="15"/>
    <row r="51" s="147" customFormat="1" ht="15"/>
    <row r="52" s="147" customFormat="1" ht="15"/>
    <row r="53" s="147" customFormat="1" ht="15"/>
    <row r="54" s="147" customFormat="1" ht="15"/>
    <row r="55" s="147" customFormat="1" ht="15"/>
    <row r="56" s="147" customFormat="1" ht="15"/>
    <row r="57" s="147" customFormat="1" ht="15"/>
    <row r="58" s="147" customFormat="1" ht="15"/>
    <row r="59" s="147" customFormat="1" ht="15"/>
    <row r="60" s="147" customFormat="1" ht="15"/>
    <row r="61" s="147" customFormat="1" ht="15"/>
    <row r="62" s="147" customFormat="1" ht="15"/>
    <row r="63" s="147" customFormat="1" ht="15"/>
    <row r="64" s="147" customFormat="1" ht="15"/>
    <row r="65" s="147" customFormat="1" ht="15"/>
    <row r="66" s="147" customFormat="1" ht="15"/>
    <row r="67" s="147" customFormat="1" ht="15"/>
    <row r="68" s="147" customFormat="1" ht="15"/>
    <row r="69" s="147" customFormat="1" ht="15"/>
    <row r="70" s="147" customFormat="1" ht="15"/>
    <row r="71" s="147" customFormat="1" ht="15"/>
    <row r="72" s="147" customFormat="1" ht="15"/>
    <row r="73" s="147" customFormat="1" ht="15"/>
    <row r="74" s="147" customFormat="1" ht="15"/>
    <row r="75" s="147" customFormat="1" ht="15"/>
    <row r="76" s="147" customFormat="1" ht="15"/>
    <row r="77" s="147" customFormat="1" ht="15"/>
    <row r="78" s="147" customFormat="1" ht="15"/>
    <row r="79" s="147" customFormat="1" ht="15"/>
    <row r="80" s="147" customFormat="1" ht="15"/>
    <row r="81" s="147" customFormat="1" ht="15"/>
    <row r="82" s="147" customFormat="1" ht="15"/>
    <row r="83" s="147" customFormat="1" ht="15"/>
    <row r="84" s="147" customFormat="1" ht="15"/>
    <row r="85" s="147" customFormat="1" ht="15"/>
    <row r="86" s="147" customFormat="1" ht="15"/>
    <row r="87" s="147" customFormat="1" ht="15"/>
    <row r="88" s="147" customFormat="1" ht="15"/>
    <row r="89" s="147" customFormat="1" ht="15"/>
    <row r="90" s="147" customFormat="1" ht="15"/>
    <row r="91" s="147" customFormat="1" ht="15"/>
    <row r="92" s="147" customFormat="1" ht="15"/>
    <row r="93" s="147" customFormat="1" ht="15"/>
    <row r="94" s="147" customFormat="1" ht="15"/>
    <row r="95" s="147" customFormat="1" ht="15"/>
    <row r="96" s="147" customFormat="1" ht="15"/>
    <row r="97" s="147" customFormat="1" ht="15"/>
    <row r="98" s="147" customFormat="1" ht="15"/>
    <row r="99" s="147" customFormat="1" ht="15"/>
    <row r="100" s="147" customFormat="1" ht="15"/>
    <row r="101" s="147" customFormat="1" ht="15"/>
    <row r="102" s="147" customFormat="1" ht="15"/>
    <row r="103" s="147" customFormat="1" ht="15"/>
    <row r="104" s="147" customFormat="1" ht="15"/>
    <row r="105" s="147" customFormat="1" ht="15"/>
    <row r="106" s="147" customFormat="1" ht="15"/>
    <row r="107" s="147" customFormat="1" ht="15"/>
    <row r="108" s="147" customFormat="1" ht="15"/>
    <row r="109" s="147" customFormat="1" ht="15"/>
    <row r="110" s="147" customFormat="1" ht="15"/>
    <row r="111" s="147" customFormat="1" ht="15"/>
    <row r="112" s="147" customFormat="1" ht="15"/>
    <row r="113" s="147" customFormat="1" ht="15"/>
    <row r="114" s="147" customFormat="1" ht="15"/>
    <row r="115" s="147" customFormat="1" ht="15"/>
    <row r="116" s="147" customFormat="1" ht="15"/>
    <row r="117" s="147" customFormat="1" ht="15"/>
    <row r="118" s="147" customFormat="1" ht="15"/>
    <row r="119" s="147" customFormat="1" ht="15"/>
    <row r="120" s="147" customFormat="1" ht="15"/>
    <row r="121" s="147" customFormat="1" ht="15"/>
    <row r="122" s="147" customFormat="1" ht="15"/>
    <row r="123" s="147" customFormat="1" ht="15"/>
    <row r="124" s="147" customFormat="1" ht="15"/>
    <row r="125" s="147" customFormat="1" ht="15"/>
    <row r="126" s="147" customFormat="1" ht="15"/>
    <row r="127" s="147" customFormat="1" ht="15"/>
    <row r="128" s="147" customFormat="1" ht="15"/>
    <row r="129" s="147" customFormat="1" ht="15"/>
    <row r="130" s="147" customFormat="1" ht="15"/>
    <row r="131" s="147" customFormat="1" ht="15"/>
    <row r="132" s="147" customFormat="1" ht="15"/>
    <row r="133" s="147" customFormat="1" ht="15"/>
    <row r="134" s="147" customFormat="1" ht="15"/>
    <row r="135" s="147" customFormat="1" ht="15"/>
    <row r="136" s="147" customFormat="1" ht="15"/>
    <row r="137" s="147" customFormat="1" ht="15"/>
    <row r="138" s="147" customFormat="1" ht="15"/>
    <row r="139" s="147" customFormat="1" ht="15"/>
    <row r="140" s="147" customFormat="1" ht="15"/>
    <row r="141" s="147" customFormat="1" ht="15"/>
    <row r="142" s="147" customFormat="1" ht="15"/>
    <row r="143" s="147" customFormat="1" ht="15"/>
    <row r="144" s="147" customFormat="1" ht="15"/>
    <row r="145" s="147" customFormat="1" ht="15"/>
    <row r="146" s="147" customFormat="1" ht="15"/>
    <row r="147" s="147" customFormat="1" ht="15"/>
    <row r="148" s="147" customFormat="1" ht="15"/>
    <row r="149" s="147" customFormat="1" ht="15"/>
    <row r="150" s="147" customFormat="1" ht="15"/>
    <row r="151" s="147" customFormat="1" ht="15"/>
    <row r="152" s="147" customFormat="1" ht="15"/>
    <row r="153" s="147" customFormat="1" ht="15"/>
    <row r="154" s="147" customFormat="1" ht="15"/>
    <row r="155" s="147" customFormat="1" ht="15"/>
    <row r="156" s="147" customFormat="1" ht="15"/>
    <row r="157" s="147" customFormat="1" ht="15"/>
    <row r="158" s="147" customFormat="1" ht="15"/>
    <row r="159" s="147" customFormat="1" ht="15"/>
    <row r="160" s="147" customFormat="1" ht="15"/>
    <row r="161" s="147" customFormat="1" ht="15"/>
    <row r="162" s="147" customFormat="1" ht="15"/>
    <row r="163" s="147" customFormat="1" ht="15"/>
    <row r="164" s="147" customFormat="1" ht="15"/>
    <row r="165" s="147" customFormat="1" ht="15"/>
    <row r="166" s="147" customFormat="1" ht="15"/>
    <row r="167" s="147" customFormat="1" ht="15"/>
    <row r="168" s="147" customFormat="1" ht="15"/>
    <row r="169" s="147" customFormat="1" ht="15"/>
    <row r="170" s="147" customFormat="1" ht="15"/>
    <row r="171" s="147" customFormat="1" ht="15"/>
    <row r="172" s="147" customFormat="1" ht="15"/>
    <row r="173" s="147" customFormat="1" ht="15"/>
    <row r="174" s="147" customFormat="1" ht="15"/>
    <row r="175" s="147" customFormat="1" ht="15"/>
    <row r="176" s="147" customFormat="1" ht="15"/>
    <row r="177" s="147" customFormat="1" ht="15"/>
    <row r="178" s="147" customFormat="1" ht="15"/>
    <row r="179" s="147" customFormat="1" ht="15"/>
    <row r="180" s="147" customFormat="1" ht="15"/>
    <row r="181" s="147" customFormat="1" ht="15"/>
    <row r="182" s="147" customFormat="1" ht="15"/>
    <row r="183" s="147" customFormat="1" ht="15"/>
    <row r="184" s="147" customFormat="1" ht="15"/>
    <row r="185" s="147" customFormat="1" ht="15"/>
    <row r="186" s="147" customFormat="1" ht="15"/>
    <row r="187" s="147" customFormat="1" ht="15"/>
    <row r="188" s="147" customFormat="1" ht="15"/>
    <row r="189" s="147" customFormat="1" ht="15"/>
    <row r="190" s="147" customFormat="1" ht="15"/>
    <row r="191" s="147" customFormat="1" ht="15"/>
    <row r="192" s="147" customFormat="1" ht="15"/>
    <row r="193" s="147" customFormat="1" ht="15"/>
    <row r="194" s="147" customFormat="1" ht="15"/>
    <row r="195" s="147" customFormat="1" ht="15"/>
    <row r="196" s="147" customFormat="1" ht="15"/>
    <row r="197" s="147" customFormat="1" ht="15"/>
    <row r="198" s="147" customFormat="1" ht="15"/>
    <row r="199" s="147" customFormat="1" ht="15"/>
    <row r="200" s="147" customFormat="1" ht="15"/>
    <row r="201" s="147" customFormat="1" ht="15"/>
    <row r="202" s="147" customFormat="1" ht="15"/>
    <row r="203" s="147" customFormat="1" ht="15"/>
    <row r="204" s="147" customFormat="1" ht="15"/>
    <row r="205" s="147" customFormat="1" ht="15"/>
    <row r="206" s="147" customFormat="1" ht="15"/>
    <row r="207" s="147" customFormat="1" ht="15"/>
    <row r="208" s="147" customFormat="1" ht="15"/>
    <row r="209" s="147" customFormat="1" ht="15"/>
    <row r="210" s="147" customFormat="1" ht="15"/>
    <row r="211" s="147" customFormat="1" ht="15"/>
    <row r="212" s="147" customFormat="1" ht="15"/>
    <row r="213" s="147" customFormat="1" ht="15"/>
    <row r="214" s="147" customFormat="1" ht="15"/>
    <row r="215" s="147" customFormat="1" ht="15"/>
    <row r="216" s="147" customFormat="1" ht="15"/>
    <row r="217" s="147" customFormat="1" ht="15"/>
    <row r="218" s="147" customFormat="1" ht="15"/>
    <row r="219" s="147" customFormat="1" ht="15"/>
    <row r="220" s="147" customFormat="1" ht="15"/>
    <row r="221" s="147" customFormat="1" ht="15"/>
    <row r="222" s="147" customFormat="1" ht="15"/>
    <row r="223" s="147" customFormat="1" ht="15"/>
    <row r="224" s="147" customFormat="1" ht="15"/>
    <row r="225" s="147" customFormat="1" ht="15"/>
    <row r="226" s="147" customFormat="1" ht="15"/>
    <row r="227" s="147" customFormat="1" ht="15"/>
    <row r="228" s="147" customFormat="1" ht="15"/>
    <row r="229" s="147" customFormat="1" ht="15"/>
    <row r="230" s="147" customFormat="1" ht="15"/>
    <row r="231" s="147" customFormat="1" ht="15"/>
    <row r="232" s="147" customFormat="1" ht="15"/>
    <row r="233" s="147" customFormat="1" ht="15"/>
    <row r="234" s="147" customFormat="1" ht="15"/>
    <row r="235" s="147" customFormat="1" ht="15"/>
    <row r="236" s="147" customFormat="1" ht="15"/>
    <row r="237" s="147" customFormat="1" ht="15"/>
    <row r="238" s="147" customFormat="1" ht="15"/>
    <row r="239" s="147" customFormat="1" ht="15"/>
    <row r="240" s="147" customFormat="1" ht="15"/>
    <row r="241" s="147" customFormat="1" ht="15"/>
    <row r="242" s="147" customFormat="1" ht="15"/>
    <row r="243" s="147" customFormat="1" ht="15"/>
    <row r="244" s="147" customFormat="1" ht="15"/>
    <row r="245" s="147" customFormat="1" ht="15"/>
    <row r="246" s="147" customFormat="1" ht="15"/>
    <row r="247" s="147" customFormat="1" ht="15"/>
    <row r="248" s="147" customFormat="1" ht="15"/>
    <row r="249" s="147" customFormat="1" ht="15"/>
    <row r="250" s="147" customFormat="1" ht="15"/>
    <row r="251" s="147" customFormat="1" ht="15"/>
    <row r="252" s="147" customFormat="1" ht="15"/>
    <row r="253" s="147" customFormat="1" ht="15"/>
    <row r="254" s="147" customFormat="1" ht="15"/>
    <row r="255" s="147" customFormat="1" ht="15"/>
    <row r="256" s="147" customFormat="1" ht="15"/>
    <row r="257" s="147" customFormat="1" ht="15"/>
    <row r="258" s="147" customFormat="1" ht="15"/>
    <row r="259" s="147" customFormat="1" ht="15"/>
    <row r="260" s="147" customFormat="1" ht="15"/>
    <row r="261" s="147" customFormat="1" ht="15"/>
    <row r="262" s="147" customFormat="1" ht="15"/>
    <row r="263" s="147" customFormat="1" ht="15"/>
    <row r="264" s="147" customFormat="1" ht="15"/>
    <row r="265" s="147" customFormat="1" ht="15"/>
    <row r="266" s="147" customFormat="1" ht="15"/>
    <row r="267" s="147" customFormat="1" ht="15"/>
    <row r="268" s="147" customFormat="1" ht="15"/>
    <row r="269" s="147" customFormat="1" ht="15"/>
    <row r="270" s="147" customFormat="1" ht="15"/>
    <row r="271" s="147" customFormat="1" ht="15"/>
    <row r="272" s="147" customFormat="1" ht="15"/>
    <row r="273" s="147" customFormat="1" ht="15"/>
    <row r="274" s="147" customFormat="1" ht="15"/>
    <row r="275" s="147" customFormat="1" ht="15"/>
    <row r="276" s="147" customFormat="1" ht="15"/>
    <row r="277" s="147" customFormat="1" ht="15"/>
    <row r="278" s="147" customFormat="1" ht="15"/>
    <row r="279" s="147" customFormat="1" ht="15"/>
    <row r="280" s="147" customFormat="1" ht="15"/>
    <row r="281" s="147" customFormat="1" ht="15"/>
    <row r="282" s="147" customFormat="1" ht="15"/>
    <row r="283" s="147" customFormat="1" ht="15"/>
    <row r="284" s="147" customFormat="1" ht="15"/>
    <row r="285" s="147" customFormat="1" ht="15"/>
    <row r="286" s="147" customFormat="1" ht="15"/>
    <row r="287" s="147" customFormat="1" ht="15"/>
    <row r="288" s="147" customFormat="1" ht="15"/>
    <row r="289" s="147" customFormat="1" ht="15"/>
    <row r="290" s="147" customFormat="1" ht="15"/>
    <row r="291" s="147" customFormat="1" ht="15"/>
    <row r="292" s="147" customFormat="1" ht="15"/>
    <row r="293" s="147" customFormat="1" ht="15"/>
    <row r="294" s="147" customFormat="1" ht="15"/>
    <row r="295" s="147" customFormat="1" ht="15"/>
    <row r="296" s="147" customFormat="1" ht="15"/>
    <row r="297" s="147" customFormat="1" ht="15"/>
    <row r="298" s="147" customFormat="1" ht="15"/>
    <row r="299" s="147" customFormat="1" ht="15"/>
    <row r="300" s="147" customFormat="1" ht="15"/>
    <row r="301" s="147" customFormat="1" ht="15"/>
    <row r="302" s="147" customFormat="1" ht="15"/>
    <row r="303" s="147" customFormat="1" ht="15"/>
    <row r="304" s="147" customFormat="1" ht="15"/>
    <row r="305" s="147" customFormat="1" ht="15"/>
    <row r="306" s="147" customFormat="1" ht="15"/>
    <row r="307" s="147" customFormat="1" ht="15"/>
    <row r="308" s="147" customFormat="1" ht="15"/>
    <row r="309" s="147" customFormat="1" ht="15"/>
    <row r="310" s="147" customFormat="1" ht="15"/>
    <row r="311" s="147" customFormat="1" ht="15"/>
    <row r="312" s="147" customFormat="1" ht="15"/>
    <row r="313" s="147" customFormat="1" ht="15"/>
    <row r="314" s="147" customFormat="1" ht="15"/>
    <row r="315" s="147" customFormat="1" ht="15"/>
    <row r="316" s="147" customFormat="1" ht="15"/>
    <row r="317" s="147" customFormat="1" ht="15"/>
    <row r="318" s="147" customFormat="1" ht="15"/>
    <row r="319" s="147" customFormat="1" ht="15"/>
    <row r="320" s="147" customFormat="1" ht="15"/>
    <row r="321" s="147" customFormat="1" ht="15"/>
    <row r="322" s="147" customFormat="1" ht="15"/>
    <row r="323" s="147" customFormat="1" ht="15"/>
    <row r="324" s="147" customFormat="1" ht="15"/>
    <row r="325" s="147" customFormat="1" ht="15"/>
    <row r="326" s="147" customFormat="1" ht="15"/>
    <row r="327" s="147" customFormat="1" ht="15"/>
    <row r="328" s="147" customFormat="1" ht="15"/>
    <row r="329" s="147" customFormat="1" ht="15"/>
    <row r="330" s="147" customFormat="1" ht="15"/>
    <row r="331" s="147" customFormat="1" ht="15"/>
    <row r="332" s="147" customFormat="1" ht="15"/>
    <row r="333" s="147" customFormat="1" ht="15"/>
    <row r="334" s="147" customFormat="1" ht="15"/>
    <row r="335" s="147" customFormat="1" ht="15"/>
    <row r="336" s="147" customFormat="1" ht="15"/>
    <row r="337" s="147" customFormat="1" ht="15"/>
    <row r="338" s="147" customFormat="1" ht="15"/>
    <row r="339" s="147" customFormat="1" ht="15"/>
    <row r="340" s="147" customFormat="1" ht="15"/>
    <row r="341" s="147" customFormat="1" ht="15"/>
    <row r="342" s="147" customFormat="1" ht="15"/>
    <row r="343" s="147" customFormat="1" ht="15"/>
    <row r="344" s="147" customFormat="1" ht="15"/>
    <row r="345" s="147" customFormat="1" ht="15"/>
    <row r="346" s="147" customFormat="1" ht="15"/>
    <row r="347" s="147" customFormat="1" ht="15"/>
    <row r="348" s="147" customFormat="1" ht="15"/>
    <row r="349" s="147" customFormat="1" ht="15"/>
    <row r="350" s="147" customFormat="1" ht="15"/>
    <row r="351" s="147" customFormat="1" ht="15"/>
    <row r="352" s="147" customFormat="1" ht="15"/>
    <row r="353" s="147" customFormat="1" ht="15"/>
    <row r="354" s="147" customFormat="1" ht="15"/>
    <row r="355" s="147" customFormat="1" ht="15"/>
    <row r="356" s="147" customFormat="1" ht="15"/>
    <row r="357" s="147" customFormat="1" ht="15"/>
    <row r="358" s="147" customFormat="1" ht="15"/>
    <row r="359" s="147" customFormat="1" ht="15"/>
    <row r="360" s="147" customFormat="1" ht="15"/>
    <row r="361" s="147" customFormat="1" ht="15"/>
    <row r="362" s="147" customFormat="1" ht="15"/>
    <row r="363" s="147" customFormat="1" ht="15"/>
    <row r="364" s="147" customFormat="1" ht="15"/>
    <row r="365" s="147" customFormat="1" ht="15"/>
    <row r="366" s="147" customFormat="1" ht="15"/>
    <row r="367" s="147" customFormat="1" ht="15"/>
    <row r="368" s="147" customFormat="1" ht="15"/>
    <row r="369" s="147" customFormat="1" ht="15"/>
    <row r="370" s="147" customFormat="1" ht="15"/>
    <row r="371" s="147" customFormat="1" ht="15"/>
    <row r="372" s="147" customFormat="1" ht="15"/>
    <row r="373" s="147" customFormat="1" ht="15"/>
    <row r="374" s="147" customFormat="1" ht="15"/>
    <row r="375" s="147" customFormat="1" ht="15"/>
    <row r="376" s="147" customFormat="1" ht="15"/>
    <row r="377" s="147" customFormat="1" ht="15"/>
    <row r="378" s="147" customFormat="1" ht="15"/>
    <row r="379" s="147" customFormat="1" ht="15"/>
    <row r="380" s="147" customFormat="1" ht="15"/>
    <row r="381" s="147" customFormat="1" ht="15"/>
    <row r="382" s="147" customFormat="1" ht="15"/>
    <row r="383" s="147" customFormat="1" ht="15"/>
  </sheetData>
  <sheetProtection/>
  <mergeCells count="13">
    <mergeCell ref="A12:F14"/>
    <mergeCell ref="A10:F10"/>
    <mergeCell ref="G10:H10"/>
    <mergeCell ref="A11:F11"/>
    <mergeCell ref="G11:H11"/>
    <mergeCell ref="A7:F7"/>
    <mergeCell ref="G7:H7"/>
    <mergeCell ref="A8:F8"/>
    <mergeCell ref="A9:F9"/>
    <mergeCell ref="F2:H4"/>
    <mergeCell ref="A2:C4"/>
    <mergeCell ref="A5:F5"/>
    <mergeCell ref="A6:F6"/>
  </mergeCells>
  <conditionalFormatting sqref="H5:H6 G7 H8 G10:G11 H12:H14">
    <cfRule type="containsBlanks" priority="2" dxfId="0">
      <formula>LEN(TRIM(G5))=0</formula>
    </cfRule>
  </conditionalFormatting>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G330"/>
  <sheetViews>
    <sheetView tabSelected="1" zoomScale="118" zoomScaleNormal="118" zoomScalePageLayoutView="0" workbookViewId="0" topLeftCell="A1">
      <selection activeCell="B34" sqref="B34"/>
    </sheetView>
  </sheetViews>
  <sheetFormatPr defaultColWidth="9.28125" defaultRowHeight="15"/>
  <cols>
    <col min="1" max="1" width="5.28125" style="147" customWidth="1"/>
    <col min="2" max="2" width="95.140625" style="46" customWidth="1"/>
    <col min="3" max="3" width="80.7109375" style="46" customWidth="1"/>
    <col min="4" max="16384" width="9.28125" style="46" customWidth="1"/>
  </cols>
  <sheetData>
    <row r="1" spans="1:33" ht="74.25" customHeight="1" thickBot="1">
      <c r="A1" s="314" t="s">
        <v>172</v>
      </c>
      <c r="B1" s="312"/>
      <c r="C1" s="313" t="s">
        <v>6</v>
      </c>
      <c r="D1" s="171"/>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row>
    <row r="2" spans="1:33" ht="15">
      <c r="A2" s="325"/>
      <c r="B2" s="326"/>
      <c r="C2" s="327"/>
      <c r="D2" s="171"/>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row>
    <row r="3" spans="1:33" ht="19.5">
      <c r="A3" s="328" t="s">
        <v>134</v>
      </c>
      <c r="B3" s="315" t="s">
        <v>161</v>
      </c>
      <c r="C3" s="329"/>
      <c r="D3" s="171"/>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row>
    <row r="4" spans="1:33" ht="15">
      <c r="A4" s="330"/>
      <c r="B4" s="316" t="s">
        <v>164</v>
      </c>
      <c r="C4" s="329"/>
      <c r="D4" s="171"/>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row>
    <row r="5" spans="1:33" ht="15">
      <c r="A5" s="330"/>
      <c r="B5" s="316" t="s">
        <v>174</v>
      </c>
      <c r="C5" s="329"/>
      <c r="D5" s="171"/>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row>
    <row r="6" spans="1:33" ht="15">
      <c r="A6" s="330"/>
      <c r="B6" s="316" t="s">
        <v>175</v>
      </c>
      <c r="C6" s="329"/>
      <c r="D6" s="171"/>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row>
    <row r="7" spans="1:33" ht="15">
      <c r="A7" s="330"/>
      <c r="C7" s="329"/>
      <c r="D7" s="171"/>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row>
    <row r="8" spans="1:33" ht="19.5">
      <c r="A8" s="328" t="s">
        <v>134</v>
      </c>
      <c r="B8" s="315" t="s">
        <v>132</v>
      </c>
      <c r="C8" s="329"/>
      <c r="D8" s="171"/>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row>
    <row r="9" spans="1:33" ht="15">
      <c r="A9" s="330"/>
      <c r="B9" s="316" t="s">
        <v>167</v>
      </c>
      <c r="C9" s="329"/>
      <c r="D9" s="171"/>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row>
    <row r="10" spans="1:33" ht="15">
      <c r="A10" s="330"/>
      <c r="B10" s="316" t="s">
        <v>136</v>
      </c>
      <c r="C10" s="329"/>
      <c r="D10" s="171"/>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row>
    <row r="11" spans="1:33" ht="15">
      <c r="A11" s="330"/>
      <c r="B11" s="316" t="s">
        <v>137</v>
      </c>
      <c r="C11" s="329"/>
      <c r="D11" s="171"/>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row>
    <row r="12" spans="1:33" ht="15">
      <c r="A12" s="330"/>
      <c r="B12" s="316" t="s">
        <v>138</v>
      </c>
      <c r="C12" s="329"/>
      <c r="D12" s="171"/>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row>
    <row r="13" spans="1:33" ht="15">
      <c r="A13" s="330"/>
      <c r="B13" s="317"/>
      <c r="C13" s="329"/>
      <c r="D13" s="171"/>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row>
    <row r="14" spans="1:33" ht="19.5">
      <c r="A14" s="328" t="s">
        <v>134</v>
      </c>
      <c r="B14" s="315" t="s">
        <v>133</v>
      </c>
      <c r="C14" s="329"/>
      <c r="D14" s="171"/>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row>
    <row r="15" spans="1:33" ht="15">
      <c r="A15" s="330"/>
      <c r="B15" s="316" t="s">
        <v>139</v>
      </c>
      <c r="C15" s="329"/>
      <c r="D15" s="171"/>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row>
    <row r="16" spans="1:33" ht="15">
      <c r="A16" s="330"/>
      <c r="B16" s="316" t="s">
        <v>140</v>
      </c>
      <c r="C16" s="329"/>
      <c r="D16" s="171"/>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row>
    <row r="17" spans="1:33" ht="15">
      <c r="A17" s="330"/>
      <c r="B17" s="316" t="s">
        <v>168</v>
      </c>
      <c r="C17" s="329"/>
      <c r="D17" s="171"/>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row>
    <row r="18" spans="1:33" ht="15">
      <c r="A18" s="330"/>
      <c r="B18" s="316" t="s">
        <v>173</v>
      </c>
      <c r="C18" s="329"/>
      <c r="D18" s="171"/>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row>
    <row r="19" spans="1:33" ht="15">
      <c r="A19" s="330"/>
      <c r="B19" s="316" t="s">
        <v>141</v>
      </c>
      <c r="C19" s="329"/>
      <c r="D19" s="171"/>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row>
    <row r="20" spans="1:33" ht="15">
      <c r="A20" s="330"/>
      <c r="B20" s="316" t="s">
        <v>142</v>
      </c>
      <c r="C20" s="329"/>
      <c r="D20" s="171"/>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row>
    <row r="21" spans="1:33" ht="15">
      <c r="A21" s="330"/>
      <c r="B21" s="316" t="s">
        <v>169</v>
      </c>
      <c r="C21" s="329"/>
      <c r="D21" s="171"/>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row>
    <row r="22" spans="1:33" ht="15">
      <c r="A22" s="330"/>
      <c r="B22" s="316" t="s">
        <v>143</v>
      </c>
      <c r="C22" s="329"/>
      <c r="D22" s="171"/>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row>
    <row r="23" spans="1:33" ht="15">
      <c r="A23" s="330"/>
      <c r="B23" s="318"/>
      <c r="C23" s="329"/>
      <c r="D23" s="171"/>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row>
    <row r="24" spans="1:33" ht="19.5">
      <c r="A24" s="328" t="s">
        <v>134</v>
      </c>
      <c r="B24" s="315" t="s">
        <v>144</v>
      </c>
      <c r="C24" s="329"/>
      <c r="D24" s="171"/>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row>
    <row r="25" spans="1:33" ht="15">
      <c r="A25" s="330"/>
      <c r="B25" s="319" t="s">
        <v>162</v>
      </c>
      <c r="C25" s="329"/>
      <c r="D25" s="171"/>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row>
    <row r="26" spans="1:33" ht="15">
      <c r="A26" s="330"/>
      <c r="B26" s="316" t="s">
        <v>170</v>
      </c>
      <c r="C26" s="329"/>
      <c r="D26" s="171"/>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row>
    <row r="27" spans="1:33" ht="15">
      <c r="A27" s="330"/>
      <c r="B27" s="316" t="s">
        <v>163</v>
      </c>
      <c r="C27" s="329"/>
      <c r="D27" s="171"/>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row>
    <row r="28" spans="1:33" ht="15">
      <c r="A28" s="330"/>
      <c r="B28" s="318"/>
      <c r="C28" s="329"/>
      <c r="D28" s="171"/>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row>
    <row r="29" spans="1:33" ht="19.5">
      <c r="A29" s="328" t="s">
        <v>134</v>
      </c>
      <c r="B29" s="315" t="s">
        <v>7</v>
      </c>
      <c r="C29" s="329"/>
      <c r="D29" s="171"/>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row>
    <row r="30" spans="1:33" ht="15">
      <c r="A30" s="330"/>
      <c r="B30" s="316" t="s">
        <v>145</v>
      </c>
      <c r="C30" s="329"/>
      <c r="D30" s="171"/>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row>
    <row r="31" spans="1:33" ht="15">
      <c r="A31" s="330"/>
      <c r="B31" s="316" t="s">
        <v>8</v>
      </c>
      <c r="C31" s="329"/>
      <c r="D31" s="171"/>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row>
    <row r="32" spans="1:33" ht="15">
      <c r="A32" s="330"/>
      <c r="B32" s="316" t="s">
        <v>146</v>
      </c>
      <c r="C32" s="329"/>
      <c r="D32" s="171"/>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row>
    <row r="33" spans="1:33" ht="15">
      <c r="A33" s="330"/>
      <c r="B33" s="318"/>
      <c r="C33" s="329"/>
      <c r="D33" s="171"/>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row>
    <row r="34" spans="1:33" ht="19.5">
      <c r="A34" s="328" t="s">
        <v>134</v>
      </c>
      <c r="B34" s="315" t="s">
        <v>28</v>
      </c>
      <c r="C34" s="329"/>
      <c r="D34" s="171"/>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row>
    <row r="35" spans="1:33" ht="15">
      <c r="A35" s="330"/>
      <c r="B35" s="316" t="s">
        <v>165</v>
      </c>
      <c r="C35" s="329"/>
      <c r="D35" s="171"/>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row>
    <row r="36" spans="1:33" ht="15">
      <c r="A36" s="330"/>
      <c r="B36" s="316" t="s">
        <v>166</v>
      </c>
      <c r="C36" s="329"/>
      <c r="D36" s="171"/>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row>
    <row r="37" spans="1:33" ht="15">
      <c r="A37" s="330"/>
      <c r="B37" s="316" t="s">
        <v>30</v>
      </c>
      <c r="C37" s="329"/>
      <c r="D37" s="171"/>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row>
    <row r="38" spans="1:33" ht="15">
      <c r="A38" s="330"/>
      <c r="B38" s="316" t="s">
        <v>31</v>
      </c>
      <c r="C38" s="329"/>
      <c r="D38" s="171"/>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row>
    <row r="39" spans="1:33" ht="15">
      <c r="A39" s="330"/>
      <c r="B39" s="317"/>
      <c r="C39" s="329"/>
      <c r="D39" s="171"/>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row>
    <row r="40" spans="1:33" ht="19.5">
      <c r="A40" s="328" t="s">
        <v>134</v>
      </c>
      <c r="B40" s="315" t="s">
        <v>29</v>
      </c>
      <c r="C40" s="329"/>
      <c r="D40" s="171"/>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row>
    <row r="41" spans="1:33" ht="15">
      <c r="A41" s="330"/>
      <c r="B41" s="316" t="s">
        <v>171</v>
      </c>
      <c r="C41" s="329"/>
      <c r="D41" s="171"/>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row>
    <row r="42" spans="1:33" ht="15">
      <c r="A42" s="330"/>
      <c r="B42" s="316" t="s">
        <v>147</v>
      </c>
      <c r="C42" s="329"/>
      <c r="D42" s="171"/>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row>
    <row r="43" spans="1:33" ht="15">
      <c r="A43" s="330"/>
      <c r="B43" s="316" t="s">
        <v>148</v>
      </c>
      <c r="C43" s="329"/>
      <c r="D43" s="171"/>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row>
    <row r="44" spans="1:33" ht="15.75" thickBot="1">
      <c r="A44" s="331"/>
      <c r="B44" s="332"/>
      <c r="C44" s="333"/>
      <c r="D44" s="320"/>
      <c r="E44" s="153"/>
      <c r="F44" s="153"/>
      <c r="G44" s="153"/>
      <c r="H44" s="153"/>
      <c r="I44" s="153"/>
      <c r="J44" s="153"/>
      <c r="K44" s="153"/>
      <c r="L44" s="153"/>
      <c r="M44" s="153"/>
      <c r="N44" s="153"/>
      <c r="O44" s="153"/>
      <c r="P44" s="153"/>
      <c r="Q44" s="153"/>
      <c r="R44" s="153"/>
      <c r="S44" s="153"/>
      <c r="T44" s="153"/>
      <c r="U44" s="153"/>
      <c r="V44" s="147"/>
      <c r="W44" s="147"/>
      <c r="X44" s="147"/>
      <c r="Y44" s="147"/>
      <c r="Z44" s="147"/>
      <c r="AA44" s="147"/>
      <c r="AB44" s="147"/>
      <c r="AC44" s="147"/>
      <c r="AD44" s="147"/>
      <c r="AE44" s="147"/>
      <c r="AF44" s="147"/>
      <c r="AG44" s="147"/>
    </row>
    <row r="45" spans="1:33" ht="15">
      <c r="A45" s="148"/>
      <c r="B45" s="323"/>
      <c r="C45" s="324"/>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row>
    <row r="46" spans="2:33" ht="15">
      <c r="B46" s="322"/>
      <c r="C46" s="321"/>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row>
    <row r="47" spans="2:33" ht="15">
      <c r="B47" s="322"/>
      <c r="C47" s="321"/>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row>
    <row r="48" spans="2:33" ht="15">
      <c r="B48" s="147"/>
      <c r="C48" s="321"/>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row>
    <row r="49" spans="2:33" ht="15">
      <c r="B49" s="147"/>
      <c r="C49" s="321"/>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row>
    <row r="50" spans="2:33" ht="15">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row>
    <row r="51" spans="2:33" ht="15">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row>
    <row r="52" spans="2:33" ht="15">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row>
    <row r="53" spans="2:33" ht="15">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row>
    <row r="54" spans="2:33" ht="15">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row>
    <row r="55" spans="2:33" ht="15">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row>
    <row r="56" spans="2:33" ht="15">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row>
    <row r="57" spans="2:33" ht="15">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row>
    <row r="58" spans="2:33" ht="15">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row>
    <row r="59" spans="2:33" ht="15">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row>
    <row r="60" spans="2:33" ht="15">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row>
    <row r="61" spans="2:33" ht="15">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row>
    <row r="62" spans="2:33" ht="15">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row>
    <row r="63" spans="2:33" ht="15">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row>
    <row r="64" spans="2:33" ht="15">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row>
    <row r="65" spans="2:33" ht="15">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row>
    <row r="66" spans="2:33" ht="15">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row>
    <row r="67" spans="2:33" ht="15">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row>
    <row r="68" spans="2:33" ht="15">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row>
    <row r="69" spans="2:33" ht="15">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row>
    <row r="70" spans="2:33" ht="15">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row>
    <row r="71" spans="2:33" ht="15">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row>
    <row r="72" spans="2:33" ht="15">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row>
    <row r="73" spans="2:33" ht="15">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row>
    <row r="74" spans="2:33" ht="15">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row>
    <row r="75" spans="2:33" ht="15">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row>
    <row r="76" spans="2:33" ht="15">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row>
    <row r="77" spans="2:33" ht="15">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row>
    <row r="78" spans="2:33" ht="15">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row>
    <row r="79" spans="2:33" ht="15">
      <c r="B79" s="147"/>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row>
    <row r="80" spans="2:33" ht="15">
      <c r="B80" s="147"/>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row>
    <row r="81" spans="2:33" ht="15">
      <c r="B81" s="147"/>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row>
    <row r="82" spans="2:33" ht="15">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row>
    <row r="83" spans="2:33" ht="15">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row>
    <row r="84" spans="2:33" ht="15">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row>
    <row r="85" spans="2:33" ht="15">
      <c r="B85" s="147"/>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row>
    <row r="86" spans="2:33" ht="15">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row>
    <row r="87" spans="2:33" ht="15">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row>
    <row r="88" spans="2:33" ht="15">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row>
    <row r="89" spans="2:33" ht="15">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row>
    <row r="90" spans="2:33" ht="15">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row>
    <row r="91" spans="2:33" ht="15">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row>
    <row r="92" spans="2:33" ht="15">
      <c r="B92" s="147"/>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row>
    <row r="93" spans="2:33" ht="15">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row>
    <row r="94" spans="2:33" ht="15">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row>
    <row r="95" spans="2:33" ht="15">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row>
    <row r="96" spans="2:33" ht="15">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row>
    <row r="97" spans="2:33" ht="15">
      <c r="B97" s="147"/>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row>
    <row r="98" spans="2:33" ht="15">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row>
    <row r="99" spans="2:33" ht="15">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row>
    <row r="100" spans="2:33" ht="15">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row>
    <row r="101" spans="2:33" ht="15">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row>
    <row r="102" spans="2:33" ht="15">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row>
    <row r="103" spans="2:33" ht="15">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row>
    <row r="104" spans="2:33" ht="15">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row>
    <row r="105" spans="2:33" ht="15">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row>
    <row r="106" spans="2:33" ht="15">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row>
    <row r="107" spans="2:33" ht="15">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row>
    <row r="108" spans="2:33" ht="15">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row>
    <row r="109" spans="2:33" ht="15">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row>
    <row r="110" spans="2:33" ht="15">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row>
    <row r="111" spans="2:33" ht="15">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row>
    <row r="112" spans="2:33" ht="15">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row>
    <row r="113" spans="2:33" ht="15">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row>
    <row r="114" spans="2:33" ht="15">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row>
    <row r="115" spans="2:33" ht="15">
      <c r="B115" s="147"/>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row>
    <row r="116" spans="2:33" ht="15">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row>
    <row r="117" spans="2:33" ht="15">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row>
    <row r="118" spans="2:33" ht="15">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row>
    <row r="119" spans="2:33" ht="15">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row>
    <row r="120" spans="2:33" ht="15">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row>
    <row r="121" spans="2:33" ht="15">
      <c r="B121" s="147"/>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47"/>
      <c r="AF121" s="147"/>
      <c r="AG121" s="147"/>
    </row>
    <row r="122" spans="2:33" ht="15">
      <c r="B122" s="147"/>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row>
    <row r="123" spans="2:33" ht="15">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row>
    <row r="124" spans="2:33" ht="15">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row>
    <row r="125" spans="2:33" ht="15">
      <c r="B125" s="147"/>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row>
    <row r="126" spans="2:33" ht="15">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row>
    <row r="127" spans="2:33" ht="15">
      <c r="B127" s="147"/>
      <c r="C127" s="147"/>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row>
    <row r="128" spans="2:33" ht="15">
      <c r="B128" s="147"/>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row>
    <row r="129" spans="2:33" ht="15">
      <c r="B129" s="147"/>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row>
    <row r="130" spans="2:33" ht="15">
      <c r="B130" s="147"/>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row>
    <row r="131" spans="2:33" ht="15">
      <c r="B131" s="147"/>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row>
    <row r="132" spans="2:33" ht="15">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row>
    <row r="133" spans="2:33" ht="15">
      <c r="B133" s="147"/>
      <c r="C133" s="147"/>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c r="AF133" s="147"/>
      <c r="AG133" s="147"/>
    </row>
    <row r="134" spans="2:33" ht="15">
      <c r="B134" s="147"/>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row>
    <row r="135" spans="2:33" ht="15">
      <c r="B135" s="147"/>
      <c r="C135" s="147"/>
      <c r="D135" s="147"/>
      <c r="E135" s="147"/>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c r="AF135" s="147"/>
      <c r="AG135" s="147"/>
    </row>
    <row r="136" spans="2:33" ht="15">
      <c r="B136" s="147"/>
      <c r="C136" s="147"/>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row>
    <row r="137" spans="2:33" ht="15">
      <c r="B137" s="147"/>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c r="AF137" s="147"/>
      <c r="AG137" s="147"/>
    </row>
    <row r="138" spans="2:33" ht="15">
      <c r="B138" s="147"/>
      <c r="C138" s="147"/>
      <c r="D138" s="147"/>
      <c r="E138" s="147"/>
      <c r="F138" s="147"/>
      <c r="G138" s="147"/>
      <c r="H138" s="147"/>
      <c r="I138" s="147"/>
      <c r="J138" s="147"/>
      <c r="K138" s="147"/>
      <c r="L138" s="147"/>
      <c r="M138" s="147"/>
      <c r="N138" s="147"/>
      <c r="O138" s="147"/>
      <c r="P138" s="147"/>
      <c r="Q138" s="147"/>
      <c r="R138" s="147"/>
      <c r="S138" s="147"/>
      <c r="T138" s="147"/>
      <c r="U138" s="147"/>
      <c r="V138" s="147"/>
      <c r="W138" s="147"/>
      <c r="X138" s="147"/>
      <c r="Y138" s="147"/>
      <c r="Z138" s="147"/>
      <c r="AA138" s="147"/>
      <c r="AB138" s="147"/>
      <c r="AC138" s="147"/>
      <c r="AD138" s="147"/>
      <c r="AE138" s="147"/>
      <c r="AF138" s="147"/>
      <c r="AG138" s="147"/>
    </row>
    <row r="139" spans="2:33" ht="15">
      <c r="B139" s="147"/>
      <c r="C139" s="147"/>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c r="AF139" s="147"/>
      <c r="AG139" s="147"/>
    </row>
    <row r="140" spans="2:33" ht="15">
      <c r="B140" s="147"/>
      <c r="C140" s="147"/>
      <c r="D140" s="147"/>
      <c r="E140" s="147"/>
      <c r="F140" s="147"/>
      <c r="G140" s="147"/>
      <c r="H140" s="147"/>
      <c r="I140" s="147"/>
      <c r="J140" s="147"/>
      <c r="K140" s="147"/>
      <c r="L140" s="147"/>
      <c r="M140" s="147"/>
      <c r="N140" s="147"/>
      <c r="O140" s="147"/>
      <c r="P140" s="147"/>
      <c r="Q140" s="147"/>
      <c r="R140" s="147"/>
      <c r="S140" s="147"/>
      <c r="T140" s="147"/>
      <c r="U140" s="147"/>
      <c r="V140" s="147"/>
      <c r="W140" s="147"/>
      <c r="X140" s="147"/>
      <c r="Y140" s="147"/>
      <c r="Z140" s="147"/>
      <c r="AA140" s="147"/>
      <c r="AB140" s="147"/>
      <c r="AC140" s="147"/>
      <c r="AD140" s="147"/>
      <c r="AE140" s="147"/>
      <c r="AF140" s="147"/>
      <c r="AG140" s="147"/>
    </row>
    <row r="141" spans="2:33" ht="15">
      <c r="B141" s="147"/>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row>
    <row r="142" spans="2:33" ht="15">
      <c r="B142" s="147"/>
      <c r="C142" s="147"/>
      <c r="D142" s="147"/>
      <c r="E142" s="147"/>
      <c r="F142" s="147"/>
      <c r="G142" s="147"/>
      <c r="H142" s="147"/>
      <c r="I142" s="147"/>
      <c r="J142" s="147"/>
      <c r="K142" s="147"/>
      <c r="L142" s="147"/>
      <c r="M142" s="147"/>
      <c r="N142" s="147"/>
      <c r="O142" s="147"/>
      <c r="P142" s="147"/>
      <c r="Q142" s="147"/>
      <c r="R142" s="147"/>
      <c r="S142" s="147"/>
      <c r="T142" s="147"/>
      <c r="U142" s="147"/>
      <c r="V142" s="147"/>
      <c r="W142" s="147"/>
      <c r="X142" s="147"/>
      <c r="Y142" s="147"/>
      <c r="Z142" s="147"/>
      <c r="AA142" s="147"/>
      <c r="AB142" s="147"/>
      <c r="AC142" s="147"/>
      <c r="AD142" s="147"/>
      <c r="AE142" s="147"/>
      <c r="AF142" s="147"/>
      <c r="AG142" s="147"/>
    </row>
    <row r="143" spans="2:33" ht="15">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row>
    <row r="144" spans="2:33" ht="15">
      <c r="B144" s="147"/>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7"/>
      <c r="Z144" s="147"/>
      <c r="AA144" s="147"/>
      <c r="AB144" s="147"/>
      <c r="AC144" s="147"/>
      <c r="AD144" s="147"/>
      <c r="AE144" s="147"/>
      <c r="AF144" s="147"/>
      <c r="AG144" s="147"/>
    </row>
    <row r="145" spans="2:33" ht="15">
      <c r="B145" s="147"/>
      <c r="C145" s="147"/>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c r="AB145" s="147"/>
      <c r="AC145" s="147"/>
      <c r="AD145" s="147"/>
      <c r="AE145" s="147"/>
      <c r="AF145" s="147"/>
      <c r="AG145" s="147"/>
    </row>
    <row r="146" spans="2:33" ht="15">
      <c r="B146" s="147"/>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row>
    <row r="147" spans="2:33" ht="15">
      <c r="B147" s="147"/>
      <c r="C147" s="147"/>
      <c r="D147" s="147"/>
      <c r="E147" s="147"/>
      <c r="F147" s="147"/>
      <c r="G147" s="147"/>
      <c r="H147" s="147"/>
      <c r="I147" s="147"/>
      <c r="J147" s="147"/>
      <c r="K147" s="147"/>
      <c r="L147" s="147"/>
      <c r="M147" s="147"/>
      <c r="N147" s="147"/>
      <c r="O147" s="147"/>
      <c r="P147" s="147"/>
      <c r="Q147" s="147"/>
      <c r="R147" s="147"/>
      <c r="S147" s="147"/>
      <c r="T147" s="147"/>
      <c r="U147" s="147"/>
      <c r="V147" s="147"/>
      <c r="W147" s="147"/>
      <c r="X147" s="147"/>
      <c r="Y147" s="147"/>
      <c r="Z147" s="147"/>
      <c r="AA147" s="147"/>
      <c r="AB147" s="147"/>
      <c r="AC147" s="147"/>
      <c r="AD147" s="147"/>
      <c r="AE147" s="147"/>
      <c r="AF147" s="147"/>
      <c r="AG147" s="147"/>
    </row>
    <row r="148" spans="2:33" ht="15">
      <c r="B148" s="147"/>
      <c r="C148" s="147"/>
      <c r="D148" s="147"/>
      <c r="E148" s="147"/>
      <c r="F148" s="147"/>
      <c r="G148" s="147"/>
      <c r="H148" s="147"/>
      <c r="I148" s="147"/>
      <c r="J148" s="147"/>
      <c r="K148" s="147"/>
      <c r="L148" s="147"/>
      <c r="M148" s="147"/>
      <c r="N148" s="147"/>
      <c r="O148" s="147"/>
      <c r="P148" s="147"/>
      <c r="Q148" s="147"/>
      <c r="R148" s="147"/>
      <c r="S148" s="147"/>
      <c r="T148" s="147"/>
      <c r="U148" s="147"/>
      <c r="V148" s="147"/>
      <c r="W148" s="147"/>
      <c r="X148" s="147"/>
      <c r="Y148" s="147"/>
      <c r="Z148" s="147"/>
      <c r="AA148" s="147"/>
      <c r="AB148" s="147"/>
      <c r="AC148" s="147"/>
      <c r="AD148" s="147"/>
      <c r="AE148" s="147"/>
      <c r="AF148" s="147"/>
      <c r="AG148" s="147"/>
    </row>
    <row r="149" spans="2:33" ht="15">
      <c r="B149" s="147"/>
      <c r="C149" s="147"/>
      <c r="D149" s="147"/>
      <c r="E149" s="147"/>
      <c r="F149" s="147"/>
      <c r="G149" s="147"/>
      <c r="H149" s="147"/>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c r="AE149" s="147"/>
      <c r="AF149" s="147"/>
      <c r="AG149" s="147"/>
    </row>
    <row r="150" spans="2:33" ht="15">
      <c r="B150" s="147"/>
      <c r="C150" s="147"/>
      <c r="D150" s="147"/>
      <c r="E150" s="147"/>
      <c r="F150" s="147"/>
      <c r="G150" s="147"/>
      <c r="H150" s="147"/>
      <c r="I150" s="147"/>
      <c r="J150" s="147"/>
      <c r="K150" s="147"/>
      <c r="L150" s="147"/>
      <c r="M150" s="147"/>
      <c r="N150" s="147"/>
      <c r="O150" s="147"/>
      <c r="P150" s="147"/>
      <c r="Q150" s="147"/>
      <c r="R150" s="147"/>
      <c r="S150" s="147"/>
      <c r="T150" s="147"/>
      <c r="U150" s="147"/>
      <c r="V150" s="147"/>
      <c r="W150" s="147"/>
      <c r="X150" s="147"/>
      <c r="Y150" s="147"/>
      <c r="Z150" s="147"/>
      <c r="AA150" s="147"/>
      <c r="AB150" s="147"/>
      <c r="AC150" s="147"/>
      <c r="AD150" s="147"/>
      <c r="AE150" s="147"/>
      <c r="AF150" s="147"/>
      <c r="AG150" s="147"/>
    </row>
    <row r="151" spans="2:33" ht="15">
      <c r="B151" s="147"/>
      <c r="C151" s="147"/>
      <c r="D151" s="147"/>
      <c r="E151" s="147"/>
      <c r="F151" s="147"/>
      <c r="G151" s="147"/>
      <c r="H151" s="147"/>
      <c r="I151" s="147"/>
      <c r="J151" s="147"/>
      <c r="K151" s="147"/>
      <c r="L151" s="147"/>
      <c r="M151" s="147"/>
      <c r="N151" s="147"/>
      <c r="O151" s="147"/>
      <c r="P151" s="147"/>
      <c r="Q151" s="147"/>
      <c r="R151" s="147"/>
      <c r="S151" s="147"/>
      <c r="T151" s="147"/>
      <c r="U151" s="147"/>
      <c r="V151" s="147"/>
      <c r="W151" s="147"/>
      <c r="X151" s="147"/>
      <c r="Y151" s="147"/>
      <c r="Z151" s="147"/>
      <c r="AA151" s="147"/>
      <c r="AB151" s="147"/>
      <c r="AC151" s="147"/>
      <c r="AD151" s="147"/>
      <c r="AE151" s="147"/>
      <c r="AF151" s="147"/>
      <c r="AG151" s="147"/>
    </row>
    <row r="152" spans="2:33" ht="15">
      <c r="B152" s="147"/>
      <c r="C152" s="147"/>
      <c r="D152" s="147"/>
      <c r="E152" s="147"/>
      <c r="F152" s="147"/>
      <c r="G152" s="147"/>
      <c r="H152" s="147"/>
      <c r="I152" s="147"/>
      <c r="J152" s="147"/>
      <c r="K152" s="147"/>
      <c r="L152" s="147"/>
      <c r="M152" s="147"/>
      <c r="N152" s="147"/>
      <c r="O152" s="147"/>
      <c r="P152" s="147"/>
      <c r="Q152" s="147"/>
      <c r="R152" s="147"/>
      <c r="S152" s="147"/>
      <c r="T152" s="147"/>
      <c r="U152" s="147"/>
      <c r="V152" s="147"/>
      <c r="W152" s="147"/>
      <c r="X152" s="147"/>
      <c r="Y152" s="147"/>
      <c r="Z152" s="147"/>
      <c r="AA152" s="147"/>
      <c r="AB152" s="147"/>
      <c r="AC152" s="147"/>
      <c r="AD152" s="147"/>
      <c r="AE152" s="147"/>
      <c r="AF152" s="147"/>
      <c r="AG152" s="147"/>
    </row>
    <row r="153" spans="2:33" ht="15">
      <c r="B153" s="147"/>
      <c r="C153" s="147"/>
      <c r="D153" s="147"/>
      <c r="E153" s="147"/>
      <c r="F153" s="147"/>
      <c r="G153" s="147"/>
      <c r="H153" s="147"/>
      <c r="I153" s="147"/>
      <c r="J153" s="147"/>
      <c r="K153" s="147"/>
      <c r="L153" s="147"/>
      <c r="M153" s="147"/>
      <c r="N153" s="147"/>
      <c r="O153" s="147"/>
      <c r="P153" s="147"/>
      <c r="Q153" s="147"/>
      <c r="R153" s="147"/>
      <c r="S153" s="147"/>
      <c r="T153" s="147"/>
      <c r="U153" s="147"/>
      <c r="V153" s="147"/>
      <c r="W153" s="147"/>
      <c r="X153" s="147"/>
      <c r="Y153" s="147"/>
      <c r="Z153" s="147"/>
      <c r="AA153" s="147"/>
      <c r="AB153" s="147"/>
      <c r="AC153" s="147"/>
      <c r="AD153" s="147"/>
      <c r="AE153" s="147"/>
      <c r="AF153" s="147"/>
      <c r="AG153" s="147"/>
    </row>
    <row r="154" spans="2:33" ht="15">
      <c r="B154" s="147"/>
      <c r="C154" s="147"/>
      <c r="D154" s="147"/>
      <c r="E154" s="147"/>
      <c r="F154" s="147"/>
      <c r="G154" s="147"/>
      <c r="H154" s="147"/>
      <c r="I154" s="147"/>
      <c r="J154" s="147"/>
      <c r="K154" s="147"/>
      <c r="L154" s="147"/>
      <c r="M154" s="147"/>
      <c r="N154" s="147"/>
      <c r="O154" s="147"/>
      <c r="P154" s="147"/>
      <c r="Q154" s="147"/>
      <c r="R154" s="147"/>
      <c r="S154" s="147"/>
      <c r="T154" s="147"/>
      <c r="U154" s="147"/>
      <c r="V154" s="147"/>
      <c r="W154" s="147"/>
      <c r="X154" s="147"/>
      <c r="Y154" s="147"/>
      <c r="Z154" s="147"/>
      <c r="AA154" s="147"/>
      <c r="AB154" s="147"/>
      <c r="AC154" s="147"/>
      <c r="AD154" s="147"/>
      <c r="AE154" s="147"/>
      <c r="AF154" s="147"/>
      <c r="AG154" s="147"/>
    </row>
    <row r="155" spans="2:33" ht="15">
      <c r="B155" s="147"/>
      <c r="C155" s="147"/>
      <c r="D155" s="147"/>
      <c r="E155" s="147"/>
      <c r="F155" s="147"/>
      <c r="G155" s="147"/>
      <c r="H155" s="147"/>
      <c r="I155" s="147"/>
      <c r="J155" s="147"/>
      <c r="K155" s="147"/>
      <c r="L155" s="147"/>
      <c r="M155" s="147"/>
      <c r="N155" s="147"/>
      <c r="O155" s="147"/>
      <c r="P155" s="147"/>
      <c r="Q155" s="147"/>
      <c r="R155" s="147"/>
      <c r="S155" s="147"/>
      <c r="T155" s="147"/>
      <c r="U155" s="147"/>
      <c r="V155" s="147"/>
      <c r="W155" s="147"/>
      <c r="X155" s="147"/>
      <c r="Y155" s="147"/>
      <c r="Z155" s="147"/>
      <c r="AA155" s="147"/>
      <c r="AB155" s="147"/>
      <c r="AC155" s="147"/>
      <c r="AD155" s="147"/>
      <c r="AE155" s="147"/>
      <c r="AF155" s="147"/>
      <c r="AG155" s="147"/>
    </row>
    <row r="156" spans="2:33" ht="15">
      <c r="B156" s="147"/>
      <c r="C156" s="147"/>
      <c r="D156" s="147"/>
      <c r="E156" s="147"/>
      <c r="F156" s="147"/>
      <c r="G156" s="147"/>
      <c r="H156" s="147"/>
      <c r="I156" s="147"/>
      <c r="J156" s="147"/>
      <c r="K156" s="147"/>
      <c r="L156" s="147"/>
      <c r="M156" s="147"/>
      <c r="N156" s="147"/>
      <c r="O156" s="147"/>
      <c r="P156" s="147"/>
      <c r="Q156" s="147"/>
      <c r="R156" s="147"/>
      <c r="S156" s="147"/>
      <c r="T156" s="147"/>
      <c r="U156" s="147"/>
      <c r="V156" s="147"/>
      <c r="W156" s="147"/>
      <c r="X156" s="147"/>
      <c r="Y156" s="147"/>
      <c r="Z156" s="147"/>
      <c r="AA156" s="147"/>
      <c r="AB156" s="147"/>
      <c r="AC156" s="147"/>
      <c r="AD156" s="147"/>
      <c r="AE156" s="147"/>
      <c r="AF156" s="147"/>
      <c r="AG156" s="147"/>
    </row>
    <row r="157" spans="2:33" ht="15">
      <c r="B157" s="147"/>
      <c r="C157" s="147"/>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c r="AF157" s="147"/>
      <c r="AG157" s="147"/>
    </row>
    <row r="158" spans="2:33" ht="15">
      <c r="B158" s="147"/>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c r="Z158" s="147"/>
      <c r="AA158" s="147"/>
      <c r="AB158" s="147"/>
      <c r="AC158" s="147"/>
      <c r="AD158" s="147"/>
      <c r="AE158" s="147"/>
      <c r="AF158" s="147"/>
      <c r="AG158" s="147"/>
    </row>
    <row r="159" spans="2:33" ht="15">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row>
    <row r="160" spans="2:33" ht="15">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row>
    <row r="161" spans="2:33" ht="15">
      <c r="B161" s="147"/>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7"/>
      <c r="AE161" s="147"/>
      <c r="AF161" s="147"/>
      <c r="AG161" s="147"/>
    </row>
    <row r="162" spans="2:33" ht="15">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row>
    <row r="163" spans="2:33" ht="15">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row>
    <row r="164" spans="2:33" ht="15">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row>
    <row r="165" spans="2:33" ht="15">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row>
    <row r="166" spans="2:33" ht="15">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row>
    <row r="167" spans="2:33" ht="15">
      <c r="B167" s="147"/>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row>
    <row r="168" spans="2:33" ht="15">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row>
    <row r="169" spans="2:33" ht="15">
      <c r="B169" s="147"/>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row>
    <row r="170" spans="2:33" ht="15">
      <c r="B170" s="147"/>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row>
    <row r="171" spans="2:33" ht="15">
      <c r="B171" s="147"/>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row>
    <row r="172" spans="2:33" ht="15">
      <c r="B172" s="147"/>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row>
    <row r="173" spans="2:33" ht="15">
      <c r="B173" s="147"/>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row>
    <row r="174" spans="2:33" ht="15">
      <c r="B174" s="147"/>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row>
    <row r="175" spans="2:33" ht="15">
      <c r="B175" s="147"/>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row>
    <row r="176" spans="2:33" ht="15">
      <c r="B176" s="147"/>
      <c r="C176" s="147"/>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row>
    <row r="177" spans="2:33" ht="15">
      <c r="B177" s="147"/>
      <c r="C177" s="147"/>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row>
    <row r="178" spans="2:33" ht="15">
      <c r="B178" s="147"/>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row>
    <row r="179" spans="2:33" ht="15">
      <c r="B179" s="147"/>
      <c r="C179" s="147"/>
      <c r="D179" s="147"/>
      <c r="E179" s="147"/>
      <c r="F179" s="147"/>
      <c r="G179" s="147"/>
      <c r="H179" s="147"/>
      <c r="I179" s="147"/>
      <c r="J179" s="147"/>
      <c r="K179" s="147"/>
      <c r="L179" s="14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row>
    <row r="180" spans="2:33" ht="15">
      <c r="B180" s="147"/>
      <c r="C180" s="147"/>
      <c r="D180" s="147"/>
      <c r="E180" s="147"/>
      <c r="F180" s="147"/>
      <c r="G180" s="147"/>
      <c r="H180" s="147"/>
      <c r="I180" s="147"/>
      <c r="J180" s="147"/>
      <c r="K180" s="147"/>
      <c r="L180" s="147"/>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row>
    <row r="181" spans="2:33" ht="15">
      <c r="B181" s="147"/>
      <c r="C181" s="147"/>
      <c r="D181" s="147"/>
      <c r="E181" s="147"/>
      <c r="F181" s="147"/>
      <c r="G181" s="147"/>
      <c r="H181" s="147"/>
      <c r="I181" s="147"/>
      <c r="J181" s="147"/>
      <c r="K181" s="147"/>
      <c r="L181" s="147"/>
      <c r="M181" s="147"/>
      <c r="N181" s="147"/>
      <c r="O181" s="147"/>
      <c r="P181" s="147"/>
      <c r="Q181" s="147"/>
      <c r="R181" s="147"/>
      <c r="S181" s="147"/>
      <c r="T181" s="147"/>
      <c r="U181" s="147"/>
      <c r="V181" s="147"/>
      <c r="W181" s="147"/>
      <c r="X181" s="147"/>
      <c r="Y181" s="147"/>
      <c r="Z181" s="147"/>
      <c r="AA181" s="147"/>
      <c r="AB181" s="147"/>
      <c r="AC181" s="147"/>
      <c r="AD181" s="147"/>
      <c r="AE181" s="147"/>
      <c r="AF181" s="147"/>
      <c r="AG181" s="147"/>
    </row>
    <row r="182" spans="2:33" ht="15">
      <c r="B182" s="147"/>
      <c r="C182" s="147"/>
      <c r="D182" s="147"/>
      <c r="E182" s="147"/>
      <c r="F182" s="147"/>
      <c r="G182" s="147"/>
      <c r="H182" s="147"/>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row>
    <row r="183" spans="2:33" ht="15">
      <c r="B183" s="147"/>
      <c r="C183" s="147"/>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c r="Z183" s="147"/>
      <c r="AA183" s="147"/>
      <c r="AB183" s="147"/>
      <c r="AC183" s="147"/>
      <c r="AD183" s="147"/>
      <c r="AE183" s="147"/>
      <c r="AF183" s="147"/>
      <c r="AG183" s="147"/>
    </row>
    <row r="184" spans="2:33" ht="15">
      <c r="B184" s="147"/>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row>
    <row r="185" spans="2:33" ht="15">
      <c r="B185" s="147"/>
      <c r="C185" s="147"/>
      <c r="D185" s="147"/>
      <c r="E185" s="147"/>
      <c r="F185" s="147"/>
      <c r="G185" s="147"/>
      <c r="H185" s="147"/>
      <c r="I185" s="147"/>
      <c r="J185" s="147"/>
      <c r="K185" s="147"/>
      <c r="L185" s="147"/>
      <c r="M185" s="147"/>
      <c r="N185" s="147"/>
      <c r="O185" s="147"/>
      <c r="P185" s="147"/>
      <c r="Q185" s="147"/>
      <c r="R185" s="147"/>
      <c r="S185" s="147"/>
      <c r="T185" s="147"/>
      <c r="U185" s="147"/>
      <c r="V185" s="147"/>
      <c r="W185" s="147"/>
      <c r="X185" s="147"/>
      <c r="Y185" s="147"/>
      <c r="Z185" s="147"/>
      <c r="AA185" s="147"/>
      <c r="AB185" s="147"/>
      <c r="AC185" s="147"/>
      <c r="AD185" s="147"/>
      <c r="AE185" s="147"/>
      <c r="AF185" s="147"/>
      <c r="AG185" s="147"/>
    </row>
    <row r="186" spans="2:33" ht="15">
      <c r="B186" s="147"/>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row>
    <row r="187" spans="2:33" ht="15">
      <c r="B187" s="147"/>
      <c r="C187" s="147"/>
      <c r="D187" s="147"/>
      <c r="E187" s="147"/>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row>
    <row r="188" spans="2:33" ht="15">
      <c r="B188" s="147"/>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row>
    <row r="189" spans="2:33" ht="15">
      <c r="B189" s="147"/>
      <c r="C189" s="147"/>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row>
    <row r="190" spans="2:33" ht="15">
      <c r="B190" s="147"/>
      <c r="C190" s="147"/>
      <c r="D190" s="147"/>
      <c r="E190" s="147"/>
      <c r="F190" s="147"/>
      <c r="G190" s="147"/>
      <c r="H190" s="147"/>
      <c r="I190" s="147"/>
      <c r="J190" s="147"/>
      <c r="K190" s="147"/>
      <c r="L190" s="147"/>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row>
    <row r="191" spans="2:33" ht="15">
      <c r="B191" s="147"/>
      <c r="C191" s="147"/>
      <c r="D191" s="147"/>
      <c r="E191" s="147"/>
      <c r="F191" s="147"/>
      <c r="G191" s="147"/>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row>
    <row r="192" spans="2:33" ht="15">
      <c r="B192" s="147"/>
      <c r="C192" s="147"/>
      <c r="D192" s="147"/>
      <c r="E192" s="147"/>
      <c r="F192" s="147"/>
      <c r="G192" s="147"/>
      <c r="H192" s="147"/>
      <c r="I192" s="147"/>
      <c r="J192" s="147"/>
      <c r="K192" s="147"/>
      <c r="L192" s="147"/>
      <c r="M192" s="147"/>
      <c r="N192" s="147"/>
      <c r="O192" s="147"/>
      <c r="P192" s="147"/>
      <c r="Q192" s="147"/>
      <c r="R192" s="147"/>
      <c r="S192" s="147"/>
      <c r="T192" s="147"/>
      <c r="U192" s="147"/>
      <c r="V192" s="147"/>
      <c r="W192" s="147"/>
      <c r="X192" s="147"/>
      <c r="Y192" s="147"/>
      <c r="Z192" s="147"/>
      <c r="AA192" s="147"/>
      <c r="AB192" s="147"/>
      <c r="AC192" s="147"/>
      <c r="AD192" s="147"/>
      <c r="AE192" s="147"/>
      <c r="AF192" s="147"/>
      <c r="AG192" s="147"/>
    </row>
    <row r="193" spans="2:33" ht="15">
      <c r="B193" s="147"/>
      <c r="C193" s="147"/>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row>
    <row r="194" spans="2:33" ht="15">
      <c r="B194" s="147"/>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row>
    <row r="195" spans="2:33" ht="15">
      <c r="B195" s="147"/>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row>
    <row r="196" spans="2:33" ht="15">
      <c r="B196" s="147"/>
      <c r="C196" s="147"/>
      <c r="D196" s="147"/>
      <c r="E196" s="147"/>
      <c r="F196" s="147"/>
      <c r="G196" s="147"/>
      <c r="H196" s="147"/>
      <c r="I196" s="147"/>
      <c r="J196" s="147"/>
      <c r="K196" s="147"/>
      <c r="L196" s="147"/>
      <c r="M196" s="147"/>
      <c r="N196" s="147"/>
      <c r="O196" s="147"/>
      <c r="P196" s="147"/>
      <c r="Q196" s="147"/>
      <c r="R196" s="147"/>
      <c r="S196" s="147"/>
      <c r="T196" s="147"/>
      <c r="U196" s="147"/>
      <c r="V196" s="147"/>
      <c r="W196" s="147"/>
      <c r="X196" s="147"/>
      <c r="Y196" s="147"/>
      <c r="Z196" s="147"/>
      <c r="AA196" s="147"/>
      <c r="AB196" s="147"/>
      <c r="AC196" s="147"/>
      <c r="AD196" s="147"/>
      <c r="AE196" s="147"/>
      <c r="AF196" s="147"/>
      <c r="AG196" s="147"/>
    </row>
    <row r="197" spans="2:33" ht="15">
      <c r="B197" s="147"/>
      <c r="C197" s="147"/>
      <c r="D197" s="147"/>
      <c r="E197" s="147"/>
      <c r="F197" s="147"/>
      <c r="G197" s="147"/>
      <c r="H197" s="147"/>
      <c r="I197" s="147"/>
      <c r="J197" s="147"/>
      <c r="K197" s="147"/>
      <c r="L197" s="147"/>
      <c r="M197" s="147"/>
      <c r="N197" s="147"/>
      <c r="O197" s="147"/>
      <c r="P197" s="147"/>
      <c r="Q197" s="147"/>
      <c r="R197" s="147"/>
      <c r="S197" s="147"/>
      <c r="T197" s="147"/>
      <c r="U197" s="147"/>
      <c r="V197" s="147"/>
      <c r="W197" s="147"/>
      <c r="X197" s="147"/>
      <c r="Y197" s="147"/>
      <c r="Z197" s="147"/>
      <c r="AA197" s="147"/>
      <c r="AB197" s="147"/>
      <c r="AC197" s="147"/>
      <c r="AD197" s="147"/>
      <c r="AE197" s="147"/>
      <c r="AF197" s="147"/>
      <c r="AG197" s="147"/>
    </row>
    <row r="198" spans="2:33" ht="15">
      <c r="B198" s="147"/>
      <c r="C198" s="147"/>
      <c r="D198" s="147"/>
      <c r="E198" s="147"/>
      <c r="F198" s="147"/>
      <c r="G198" s="147"/>
      <c r="H198" s="147"/>
      <c r="I198" s="147"/>
      <c r="J198" s="147"/>
      <c r="K198" s="147"/>
      <c r="L198" s="14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row>
    <row r="199" spans="2:33" ht="15">
      <c r="B199" s="147"/>
      <c r="C199" s="147"/>
      <c r="D199" s="147"/>
      <c r="E199" s="147"/>
      <c r="F199" s="147"/>
      <c r="G199" s="147"/>
      <c r="H199" s="147"/>
      <c r="I199" s="147"/>
      <c r="J199" s="147"/>
      <c r="K199" s="147"/>
      <c r="L199" s="14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row>
    <row r="200" spans="2:33" ht="15">
      <c r="B200" s="147"/>
      <c r="C200" s="147"/>
      <c r="D200" s="147"/>
      <c r="E200" s="147"/>
      <c r="F200" s="147"/>
      <c r="G200" s="147"/>
      <c r="H200" s="147"/>
      <c r="I200" s="147"/>
      <c r="J200" s="147"/>
      <c r="K200" s="147"/>
      <c r="L200" s="147"/>
      <c r="M200" s="147"/>
      <c r="N200" s="147"/>
      <c r="O200" s="147"/>
      <c r="P200" s="147"/>
      <c r="Q200" s="147"/>
      <c r="R200" s="147"/>
      <c r="S200" s="147"/>
      <c r="T200" s="147"/>
      <c r="U200" s="147"/>
      <c r="V200" s="147"/>
      <c r="W200" s="147"/>
      <c r="X200" s="147"/>
      <c r="Y200" s="147"/>
      <c r="Z200" s="147"/>
      <c r="AA200" s="147"/>
      <c r="AB200" s="147"/>
      <c r="AC200" s="147"/>
      <c r="AD200" s="147"/>
      <c r="AE200" s="147"/>
      <c r="AF200" s="147"/>
      <c r="AG200" s="147"/>
    </row>
    <row r="201" spans="2:33" ht="15">
      <c r="B201" s="147"/>
      <c r="C201" s="147"/>
      <c r="D201" s="147"/>
      <c r="E201" s="147"/>
      <c r="F201" s="147"/>
      <c r="G201" s="147"/>
      <c r="H201" s="147"/>
      <c r="I201" s="147"/>
      <c r="J201" s="147"/>
      <c r="K201" s="147"/>
      <c r="L201" s="147"/>
      <c r="M201" s="147"/>
      <c r="N201" s="147"/>
      <c r="O201" s="147"/>
      <c r="P201" s="147"/>
      <c r="Q201" s="147"/>
      <c r="R201" s="147"/>
      <c r="S201" s="147"/>
      <c r="T201" s="147"/>
      <c r="U201" s="147"/>
      <c r="V201" s="147"/>
      <c r="W201" s="147"/>
      <c r="X201" s="147"/>
      <c r="Y201" s="147"/>
      <c r="Z201" s="147"/>
      <c r="AA201" s="147"/>
      <c r="AB201" s="147"/>
      <c r="AC201" s="147"/>
      <c r="AD201" s="147"/>
      <c r="AE201" s="147"/>
      <c r="AF201" s="147"/>
      <c r="AG201" s="147"/>
    </row>
    <row r="202" spans="2:33" ht="15">
      <c r="B202" s="147"/>
      <c r="C202" s="147"/>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147"/>
      <c r="AA202" s="147"/>
      <c r="AB202" s="147"/>
      <c r="AC202" s="147"/>
      <c r="AD202" s="147"/>
      <c r="AE202" s="147"/>
      <c r="AF202" s="147"/>
      <c r="AG202" s="147"/>
    </row>
    <row r="203" spans="2:33" ht="15">
      <c r="B203" s="147"/>
      <c r="C203" s="147"/>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147"/>
      <c r="AA203" s="147"/>
      <c r="AB203" s="147"/>
      <c r="AC203" s="147"/>
      <c r="AD203" s="147"/>
      <c r="AE203" s="147"/>
      <c r="AF203" s="147"/>
      <c r="AG203" s="147"/>
    </row>
    <row r="204" spans="2:33" ht="15">
      <c r="B204" s="147"/>
      <c r="C204" s="147"/>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row>
    <row r="205" spans="2:33" ht="15">
      <c r="B205" s="147"/>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row>
    <row r="206" spans="2:33" ht="15">
      <c r="B206" s="147"/>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row>
    <row r="207" spans="2:33" ht="15">
      <c r="B207" s="147"/>
      <c r="C207" s="147"/>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row>
    <row r="208" spans="2:33" ht="15">
      <c r="B208" s="147"/>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row>
    <row r="209" spans="2:33" ht="15">
      <c r="B209" s="147"/>
      <c r="C209" s="147"/>
      <c r="D209" s="147"/>
      <c r="E209" s="147"/>
      <c r="F209" s="147"/>
      <c r="G209" s="147"/>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row>
    <row r="210" spans="2:33" ht="15">
      <c r="B210" s="147"/>
      <c r="C210" s="147"/>
      <c r="D210" s="147"/>
      <c r="E210" s="147"/>
      <c r="F210" s="147"/>
      <c r="G210" s="147"/>
      <c r="H210" s="147"/>
      <c r="I210" s="147"/>
      <c r="J210" s="147"/>
      <c r="K210" s="147"/>
      <c r="L210" s="14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row>
    <row r="211" spans="2:33" ht="15">
      <c r="B211" s="147"/>
      <c r="C211" s="147"/>
      <c r="D211" s="147"/>
      <c r="E211" s="147"/>
      <c r="F211" s="147"/>
      <c r="G211" s="147"/>
      <c r="H211" s="147"/>
      <c r="I211" s="147"/>
      <c r="J211" s="147"/>
      <c r="K211" s="147"/>
      <c r="L211" s="147"/>
      <c r="M211" s="147"/>
      <c r="N211" s="147"/>
      <c r="O211" s="147"/>
      <c r="P211" s="147"/>
      <c r="Q211" s="147"/>
      <c r="R211" s="147"/>
      <c r="S211" s="147"/>
      <c r="T211" s="147"/>
      <c r="U211" s="147"/>
      <c r="V211" s="147"/>
      <c r="W211" s="147"/>
      <c r="X211" s="147"/>
      <c r="Y211" s="147"/>
      <c r="Z211" s="147"/>
      <c r="AA211" s="147"/>
      <c r="AB211" s="147"/>
      <c r="AC211" s="147"/>
      <c r="AD211" s="147"/>
      <c r="AE211" s="147"/>
      <c r="AF211" s="147"/>
      <c r="AG211" s="147"/>
    </row>
    <row r="212" spans="2:33" ht="15">
      <c r="B212" s="147"/>
      <c r="C212" s="147"/>
      <c r="D212" s="147"/>
      <c r="E212" s="147"/>
      <c r="F212" s="147"/>
      <c r="G212" s="147"/>
      <c r="H212" s="147"/>
      <c r="I212" s="147"/>
      <c r="J212" s="147"/>
      <c r="K212" s="147"/>
      <c r="L212" s="147"/>
      <c r="M212" s="147"/>
      <c r="N212" s="147"/>
      <c r="O212" s="147"/>
      <c r="P212" s="147"/>
      <c r="Q212" s="147"/>
      <c r="R212" s="147"/>
      <c r="S212" s="147"/>
      <c r="T212" s="147"/>
      <c r="U212" s="147"/>
      <c r="V212" s="147"/>
      <c r="W212" s="147"/>
      <c r="X212" s="147"/>
      <c r="Y212" s="147"/>
      <c r="Z212" s="147"/>
      <c r="AA212" s="147"/>
      <c r="AB212" s="147"/>
      <c r="AC212" s="147"/>
      <c r="AD212" s="147"/>
      <c r="AE212" s="147"/>
      <c r="AF212" s="147"/>
      <c r="AG212" s="147"/>
    </row>
    <row r="213" spans="2:33" ht="15">
      <c r="B213" s="147"/>
      <c r="C213" s="147"/>
      <c r="D213" s="147"/>
      <c r="E213" s="147"/>
      <c r="F213" s="147"/>
      <c r="G213" s="147"/>
      <c r="H213" s="147"/>
      <c r="I213" s="147"/>
      <c r="J213" s="147"/>
      <c r="K213" s="147"/>
      <c r="L213" s="147"/>
      <c r="M213" s="147"/>
      <c r="N213" s="147"/>
      <c r="O213" s="147"/>
      <c r="P213" s="147"/>
      <c r="Q213" s="147"/>
      <c r="R213" s="147"/>
      <c r="S213" s="147"/>
      <c r="T213" s="147"/>
      <c r="U213" s="147"/>
      <c r="V213" s="147"/>
      <c r="W213" s="147"/>
      <c r="X213" s="147"/>
      <c r="Y213" s="147"/>
      <c r="Z213" s="147"/>
      <c r="AA213" s="147"/>
      <c r="AB213" s="147"/>
      <c r="AC213" s="147"/>
      <c r="AD213" s="147"/>
      <c r="AE213" s="147"/>
      <c r="AF213" s="147"/>
      <c r="AG213" s="147"/>
    </row>
    <row r="214" spans="2:33" ht="15">
      <c r="B214" s="147"/>
      <c r="C214" s="147"/>
      <c r="D214" s="147"/>
      <c r="E214" s="147"/>
      <c r="F214" s="147"/>
      <c r="G214" s="147"/>
      <c r="H214" s="147"/>
      <c r="I214" s="147"/>
      <c r="J214" s="147"/>
      <c r="K214" s="147"/>
      <c r="L214" s="147"/>
      <c r="M214" s="147"/>
      <c r="N214" s="147"/>
      <c r="O214" s="147"/>
      <c r="P214" s="147"/>
      <c r="Q214" s="147"/>
      <c r="R214" s="147"/>
      <c r="S214" s="147"/>
      <c r="T214" s="147"/>
      <c r="U214" s="147"/>
      <c r="V214" s="147"/>
      <c r="W214" s="147"/>
      <c r="X214" s="147"/>
      <c r="Y214" s="147"/>
      <c r="Z214" s="147"/>
      <c r="AA214" s="147"/>
      <c r="AB214" s="147"/>
      <c r="AC214" s="147"/>
      <c r="AD214" s="147"/>
      <c r="AE214" s="147"/>
      <c r="AF214" s="147"/>
      <c r="AG214" s="147"/>
    </row>
    <row r="215" spans="2:33" ht="15">
      <c r="B215" s="147"/>
      <c r="C215" s="147"/>
      <c r="D215" s="147"/>
      <c r="E215" s="147"/>
      <c r="F215" s="147"/>
      <c r="G215" s="147"/>
      <c r="H215" s="147"/>
      <c r="I215" s="147"/>
      <c r="J215" s="147"/>
      <c r="K215" s="147"/>
      <c r="L215" s="147"/>
      <c r="M215" s="147"/>
      <c r="N215" s="147"/>
      <c r="O215" s="147"/>
      <c r="P215" s="147"/>
      <c r="Q215" s="147"/>
      <c r="R215" s="147"/>
      <c r="S215" s="147"/>
      <c r="T215" s="147"/>
      <c r="U215" s="147"/>
      <c r="V215" s="147"/>
      <c r="W215" s="147"/>
      <c r="X215" s="147"/>
      <c r="Y215" s="147"/>
      <c r="Z215" s="147"/>
      <c r="AA215" s="147"/>
      <c r="AB215" s="147"/>
      <c r="AC215" s="147"/>
      <c r="AD215" s="147"/>
      <c r="AE215" s="147"/>
      <c r="AF215" s="147"/>
      <c r="AG215" s="147"/>
    </row>
    <row r="216" spans="2:33" ht="15">
      <c r="B216" s="147"/>
      <c r="C216" s="147"/>
      <c r="D216" s="147"/>
      <c r="E216" s="147"/>
      <c r="F216" s="147"/>
      <c r="G216" s="147"/>
      <c r="H216" s="147"/>
      <c r="I216" s="147"/>
      <c r="J216" s="147"/>
      <c r="K216" s="147"/>
      <c r="L216" s="147"/>
      <c r="M216" s="147"/>
      <c r="N216" s="147"/>
      <c r="O216" s="147"/>
      <c r="P216" s="147"/>
      <c r="Q216" s="147"/>
      <c r="R216" s="147"/>
      <c r="S216" s="147"/>
      <c r="T216" s="147"/>
      <c r="U216" s="147"/>
      <c r="V216" s="147"/>
      <c r="W216" s="147"/>
      <c r="X216" s="147"/>
      <c r="Y216" s="147"/>
      <c r="Z216" s="147"/>
      <c r="AA216" s="147"/>
      <c r="AB216" s="147"/>
      <c r="AC216" s="147"/>
      <c r="AD216" s="147"/>
      <c r="AE216" s="147"/>
      <c r="AF216" s="147"/>
      <c r="AG216" s="147"/>
    </row>
    <row r="217" spans="2:33" ht="15">
      <c r="B217" s="147"/>
      <c r="C217" s="147"/>
      <c r="D217" s="147"/>
      <c r="E217" s="147"/>
      <c r="F217" s="147"/>
      <c r="G217" s="147"/>
      <c r="H217" s="147"/>
      <c r="I217" s="147"/>
      <c r="J217" s="147"/>
      <c r="K217" s="147"/>
      <c r="L217" s="147"/>
      <c r="M217" s="147"/>
      <c r="N217" s="147"/>
      <c r="O217" s="147"/>
      <c r="P217" s="147"/>
      <c r="Q217" s="147"/>
      <c r="R217" s="147"/>
      <c r="S217" s="147"/>
      <c r="T217" s="147"/>
      <c r="U217" s="147"/>
      <c r="V217" s="147"/>
      <c r="W217" s="147"/>
      <c r="X217" s="147"/>
      <c r="Y217" s="147"/>
      <c r="Z217" s="147"/>
      <c r="AA217" s="147"/>
      <c r="AB217" s="147"/>
      <c r="AC217" s="147"/>
      <c r="AD217" s="147"/>
      <c r="AE217" s="147"/>
      <c r="AF217" s="147"/>
      <c r="AG217" s="147"/>
    </row>
    <row r="218" spans="2:33" ht="15">
      <c r="B218" s="147"/>
      <c r="C218" s="147"/>
      <c r="D218" s="147"/>
      <c r="E218" s="147"/>
      <c r="F218" s="147"/>
      <c r="G218" s="147"/>
      <c r="H218" s="147"/>
      <c r="I218" s="147"/>
      <c r="J218" s="147"/>
      <c r="K218" s="147"/>
      <c r="L218" s="147"/>
      <c r="M218" s="147"/>
      <c r="N218" s="147"/>
      <c r="O218" s="147"/>
      <c r="P218" s="147"/>
      <c r="Q218" s="147"/>
      <c r="R218" s="147"/>
      <c r="S218" s="147"/>
      <c r="T218" s="147"/>
      <c r="U218" s="147"/>
      <c r="V218" s="147"/>
      <c r="W218" s="147"/>
      <c r="X218" s="147"/>
      <c r="Y218" s="147"/>
      <c r="Z218" s="147"/>
      <c r="AA218" s="147"/>
      <c r="AB218" s="147"/>
      <c r="AC218" s="147"/>
      <c r="AD218" s="147"/>
      <c r="AE218" s="147"/>
      <c r="AF218" s="147"/>
      <c r="AG218" s="147"/>
    </row>
    <row r="219" spans="2:33" ht="15">
      <c r="B219" s="147"/>
      <c r="C219" s="147"/>
      <c r="D219" s="147"/>
      <c r="E219" s="147"/>
      <c r="F219" s="147"/>
      <c r="G219" s="147"/>
      <c r="H219" s="147"/>
      <c r="I219" s="147"/>
      <c r="J219" s="147"/>
      <c r="K219" s="147"/>
      <c r="L219" s="147"/>
      <c r="M219" s="147"/>
      <c r="N219" s="147"/>
      <c r="O219" s="147"/>
      <c r="P219" s="147"/>
      <c r="Q219" s="147"/>
      <c r="R219" s="147"/>
      <c r="S219" s="147"/>
      <c r="T219" s="147"/>
      <c r="U219" s="147"/>
      <c r="V219" s="147"/>
      <c r="W219" s="147"/>
      <c r="X219" s="147"/>
      <c r="Y219" s="147"/>
      <c r="Z219" s="147"/>
      <c r="AA219" s="147"/>
      <c r="AB219" s="147"/>
      <c r="AC219" s="147"/>
      <c r="AD219" s="147"/>
      <c r="AE219" s="147"/>
      <c r="AF219" s="147"/>
      <c r="AG219" s="147"/>
    </row>
    <row r="220" spans="2:33" ht="15">
      <c r="B220" s="147"/>
      <c r="C220" s="147"/>
      <c r="D220" s="147"/>
      <c r="E220" s="147"/>
      <c r="F220" s="147"/>
      <c r="G220" s="147"/>
      <c r="H220" s="147"/>
      <c r="I220" s="147"/>
      <c r="J220" s="147"/>
      <c r="K220" s="147"/>
      <c r="L220" s="147"/>
      <c r="M220" s="147"/>
      <c r="N220" s="147"/>
      <c r="O220" s="147"/>
      <c r="P220" s="147"/>
      <c r="Q220" s="147"/>
      <c r="R220" s="147"/>
      <c r="S220" s="147"/>
      <c r="T220" s="147"/>
      <c r="U220" s="147"/>
      <c r="V220" s="147"/>
      <c r="W220" s="147"/>
      <c r="X220" s="147"/>
      <c r="Y220" s="147"/>
      <c r="Z220" s="147"/>
      <c r="AA220" s="147"/>
      <c r="AB220" s="147"/>
      <c r="AC220" s="147"/>
      <c r="AD220" s="147"/>
      <c r="AE220" s="147"/>
      <c r="AF220" s="147"/>
      <c r="AG220" s="147"/>
    </row>
    <row r="221" spans="2:33" ht="15">
      <c r="B221" s="147"/>
      <c r="C221" s="147"/>
      <c r="D221" s="147"/>
      <c r="E221" s="147"/>
      <c r="F221" s="147"/>
      <c r="G221" s="147"/>
      <c r="H221" s="147"/>
      <c r="I221" s="147"/>
      <c r="J221" s="147"/>
      <c r="K221" s="147"/>
      <c r="L221" s="147"/>
      <c r="M221" s="147"/>
      <c r="N221" s="147"/>
      <c r="O221" s="147"/>
      <c r="P221" s="147"/>
      <c r="Q221" s="147"/>
      <c r="R221" s="147"/>
      <c r="S221" s="147"/>
      <c r="T221" s="147"/>
      <c r="U221" s="147"/>
      <c r="V221" s="147"/>
      <c r="W221" s="147"/>
      <c r="X221" s="147"/>
      <c r="Y221" s="147"/>
      <c r="Z221" s="147"/>
      <c r="AA221" s="147"/>
      <c r="AB221" s="147"/>
      <c r="AC221" s="147"/>
      <c r="AD221" s="147"/>
      <c r="AE221" s="147"/>
      <c r="AF221" s="147"/>
      <c r="AG221" s="147"/>
    </row>
    <row r="222" spans="2:33" ht="15">
      <c r="B222" s="147"/>
      <c r="C222" s="147"/>
      <c r="D222" s="147"/>
      <c r="E222" s="147"/>
      <c r="F222" s="147"/>
      <c r="G222" s="147"/>
      <c r="H222" s="147"/>
      <c r="I222" s="147"/>
      <c r="J222" s="147"/>
      <c r="K222" s="147"/>
      <c r="L222" s="147"/>
      <c r="M222" s="147"/>
      <c r="N222" s="147"/>
      <c r="O222" s="147"/>
      <c r="P222" s="147"/>
      <c r="Q222" s="147"/>
      <c r="R222" s="147"/>
      <c r="S222" s="147"/>
      <c r="T222" s="147"/>
      <c r="U222" s="147"/>
      <c r="V222" s="147"/>
      <c r="W222" s="147"/>
      <c r="X222" s="147"/>
      <c r="Y222" s="147"/>
      <c r="Z222" s="147"/>
      <c r="AA222" s="147"/>
      <c r="AB222" s="147"/>
      <c r="AC222" s="147"/>
      <c r="AD222" s="147"/>
      <c r="AE222" s="147"/>
      <c r="AF222" s="147"/>
      <c r="AG222" s="147"/>
    </row>
    <row r="223" spans="2:33" ht="15">
      <c r="B223" s="147"/>
      <c r="C223" s="147"/>
      <c r="D223" s="147"/>
      <c r="E223" s="147"/>
      <c r="F223" s="147"/>
      <c r="G223" s="147"/>
      <c r="H223" s="147"/>
      <c r="I223" s="147"/>
      <c r="J223" s="147"/>
      <c r="K223" s="147"/>
      <c r="L223" s="147"/>
      <c r="M223" s="147"/>
      <c r="N223" s="147"/>
      <c r="O223" s="147"/>
      <c r="P223" s="147"/>
      <c r="Q223" s="147"/>
      <c r="R223" s="147"/>
      <c r="S223" s="147"/>
      <c r="T223" s="147"/>
      <c r="U223" s="147"/>
      <c r="V223" s="147"/>
      <c r="W223" s="147"/>
      <c r="X223" s="147"/>
      <c r="Y223" s="147"/>
      <c r="Z223" s="147"/>
      <c r="AA223" s="147"/>
      <c r="AB223" s="147"/>
      <c r="AC223" s="147"/>
      <c r="AD223" s="147"/>
      <c r="AE223" s="147"/>
      <c r="AF223" s="147"/>
      <c r="AG223" s="147"/>
    </row>
    <row r="224" spans="2:33" ht="15">
      <c r="B224" s="147"/>
      <c r="C224" s="147"/>
      <c r="D224" s="147"/>
      <c r="E224" s="147"/>
      <c r="F224" s="147"/>
      <c r="G224" s="147"/>
      <c r="H224" s="147"/>
      <c r="I224" s="147"/>
      <c r="J224" s="147"/>
      <c r="K224" s="147"/>
      <c r="L224" s="147"/>
      <c r="M224" s="147"/>
      <c r="N224" s="147"/>
      <c r="O224" s="147"/>
      <c r="P224" s="147"/>
      <c r="Q224" s="147"/>
      <c r="R224" s="147"/>
      <c r="S224" s="147"/>
      <c r="T224" s="147"/>
      <c r="U224" s="147"/>
      <c r="V224" s="147"/>
      <c r="W224" s="147"/>
      <c r="X224" s="147"/>
      <c r="Y224" s="147"/>
      <c r="Z224" s="147"/>
      <c r="AA224" s="147"/>
      <c r="AB224" s="147"/>
      <c r="AC224" s="147"/>
      <c r="AD224" s="147"/>
      <c r="AE224" s="147"/>
      <c r="AF224" s="147"/>
      <c r="AG224" s="147"/>
    </row>
    <row r="225" spans="2:33" ht="15">
      <c r="B225" s="147"/>
      <c r="C225" s="147"/>
      <c r="D225" s="147"/>
      <c r="E225" s="147"/>
      <c r="F225" s="147"/>
      <c r="G225" s="147"/>
      <c r="H225" s="147"/>
      <c r="I225" s="147"/>
      <c r="J225" s="147"/>
      <c r="K225" s="147"/>
      <c r="L225" s="147"/>
      <c r="M225" s="147"/>
      <c r="N225" s="147"/>
      <c r="O225" s="147"/>
      <c r="P225" s="147"/>
      <c r="Q225" s="147"/>
      <c r="R225" s="147"/>
      <c r="S225" s="147"/>
      <c r="T225" s="147"/>
      <c r="U225" s="147"/>
      <c r="V225" s="147"/>
      <c r="W225" s="147"/>
      <c r="X225" s="147"/>
      <c r="Y225" s="147"/>
      <c r="Z225" s="147"/>
      <c r="AA225" s="147"/>
      <c r="AB225" s="147"/>
      <c r="AC225" s="147"/>
      <c r="AD225" s="147"/>
      <c r="AE225" s="147"/>
      <c r="AF225" s="147"/>
      <c r="AG225" s="147"/>
    </row>
    <row r="226" spans="2:33" ht="15">
      <c r="B226" s="147"/>
      <c r="C226" s="147"/>
      <c r="D226" s="147"/>
      <c r="E226" s="147"/>
      <c r="F226" s="147"/>
      <c r="G226" s="147"/>
      <c r="H226" s="147"/>
      <c r="I226" s="147"/>
      <c r="J226" s="147"/>
      <c r="K226" s="147"/>
      <c r="L226" s="147"/>
      <c r="M226" s="147"/>
      <c r="N226" s="147"/>
      <c r="O226" s="147"/>
      <c r="P226" s="147"/>
      <c r="Q226" s="147"/>
      <c r="R226" s="147"/>
      <c r="S226" s="147"/>
      <c r="T226" s="147"/>
      <c r="U226" s="147"/>
      <c r="V226" s="147"/>
      <c r="W226" s="147"/>
      <c r="X226" s="147"/>
      <c r="Y226" s="147"/>
      <c r="Z226" s="147"/>
      <c r="AA226" s="147"/>
      <c r="AB226" s="147"/>
      <c r="AC226" s="147"/>
      <c r="AD226" s="147"/>
      <c r="AE226" s="147"/>
      <c r="AF226" s="147"/>
      <c r="AG226" s="147"/>
    </row>
    <row r="227" spans="2:33" ht="15">
      <c r="B227" s="147"/>
      <c r="C227" s="147"/>
      <c r="D227" s="147"/>
      <c r="E227" s="147"/>
      <c r="F227" s="147"/>
      <c r="G227" s="147"/>
      <c r="H227" s="147"/>
      <c r="I227" s="147"/>
      <c r="J227" s="147"/>
      <c r="K227" s="147"/>
      <c r="L227" s="147"/>
      <c r="M227" s="147"/>
      <c r="N227" s="147"/>
      <c r="O227" s="147"/>
      <c r="P227" s="147"/>
      <c r="Q227" s="147"/>
      <c r="R227" s="147"/>
      <c r="S227" s="147"/>
      <c r="T227" s="147"/>
      <c r="U227" s="147"/>
      <c r="V227" s="147"/>
      <c r="W227" s="147"/>
      <c r="X227" s="147"/>
      <c r="Y227" s="147"/>
      <c r="Z227" s="147"/>
      <c r="AA227" s="147"/>
      <c r="AB227" s="147"/>
      <c r="AC227" s="147"/>
      <c r="AD227" s="147"/>
      <c r="AE227" s="147"/>
      <c r="AF227" s="147"/>
      <c r="AG227" s="147"/>
    </row>
    <row r="228" spans="2:33" ht="15">
      <c r="B228" s="147"/>
      <c r="C228" s="147"/>
      <c r="D228" s="147"/>
      <c r="E228" s="147"/>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row>
    <row r="229" spans="2:33" ht="15">
      <c r="B229" s="147"/>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row>
    <row r="230" spans="2:33" ht="15">
      <c r="B230" s="147"/>
      <c r="C230" s="147"/>
      <c r="D230" s="147"/>
      <c r="E230" s="147"/>
      <c r="F230" s="147"/>
      <c r="G230" s="147"/>
      <c r="H230" s="147"/>
      <c r="I230" s="147"/>
      <c r="J230" s="147"/>
      <c r="K230" s="147"/>
      <c r="L230" s="14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row>
    <row r="231" spans="2:33" ht="15">
      <c r="B231" s="147"/>
      <c r="C231" s="147"/>
      <c r="D231" s="147"/>
      <c r="E231" s="147"/>
      <c r="F231" s="147"/>
      <c r="G231" s="147"/>
      <c r="H231" s="147"/>
      <c r="I231" s="147"/>
      <c r="J231" s="147"/>
      <c r="K231" s="147"/>
      <c r="L231" s="147"/>
      <c r="M231" s="147"/>
      <c r="N231" s="147"/>
      <c r="O231" s="147"/>
      <c r="P231" s="147"/>
      <c r="Q231" s="147"/>
      <c r="R231" s="147"/>
      <c r="S231" s="147"/>
      <c r="T231" s="147"/>
      <c r="U231" s="147"/>
      <c r="V231" s="147"/>
      <c r="W231" s="147"/>
      <c r="X231" s="147"/>
      <c r="Y231" s="147"/>
      <c r="Z231" s="147"/>
      <c r="AA231" s="147"/>
      <c r="AB231" s="147"/>
      <c r="AC231" s="147"/>
      <c r="AD231" s="147"/>
      <c r="AE231" s="147"/>
      <c r="AF231" s="147"/>
      <c r="AG231" s="147"/>
    </row>
    <row r="232" spans="2:33" ht="15">
      <c r="B232" s="147"/>
      <c r="C232" s="147"/>
      <c r="D232" s="147"/>
      <c r="E232" s="147"/>
      <c r="F232" s="147"/>
      <c r="G232" s="147"/>
      <c r="H232" s="147"/>
      <c r="I232" s="147"/>
      <c r="J232" s="147"/>
      <c r="K232" s="147"/>
      <c r="L232" s="147"/>
      <c r="M232" s="147"/>
      <c r="N232" s="147"/>
      <c r="O232" s="147"/>
      <c r="P232" s="147"/>
      <c r="Q232" s="147"/>
      <c r="R232" s="147"/>
      <c r="S232" s="147"/>
      <c r="T232" s="147"/>
      <c r="U232" s="147"/>
      <c r="V232" s="147"/>
      <c r="W232" s="147"/>
      <c r="X232" s="147"/>
      <c r="Y232" s="147"/>
      <c r="Z232" s="147"/>
      <c r="AA232" s="147"/>
      <c r="AB232" s="147"/>
      <c r="AC232" s="147"/>
      <c r="AD232" s="147"/>
      <c r="AE232" s="147"/>
      <c r="AF232" s="147"/>
      <c r="AG232" s="147"/>
    </row>
    <row r="233" spans="2:33" ht="15">
      <c r="B233" s="147"/>
      <c r="C233" s="147"/>
      <c r="D233" s="147"/>
      <c r="E233" s="147"/>
      <c r="F233" s="147"/>
      <c r="G233" s="147"/>
      <c r="H233" s="147"/>
      <c r="I233" s="147"/>
      <c r="J233" s="147"/>
      <c r="K233" s="147"/>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row>
    <row r="234" spans="2:33" ht="15">
      <c r="B234" s="147"/>
      <c r="C234" s="147"/>
      <c r="D234" s="147"/>
      <c r="E234" s="147"/>
      <c r="F234" s="147"/>
      <c r="G234" s="147"/>
      <c r="H234" s="147"/>
      <c r="I234" s="147"/>
      <c r="J234" s="147"/>
      <c r="K234" s="147"/>
      <c r="L234" s="147"/>
      <c r="M234" s="147"/>
      <c r="N234" s="147"/>
      <c r="O234" s="147"/>
      <c r="P234" s="147"/>
      <c r="Q234" s="147"/>
      <c r="R234" s="147"/>
      <c r="S234" s="147"/>
      <c r="T234" s="147"/>
      <c r="U234" s="147"/>
      <c r="V234" s="147"/>
      <c r="W234" s="147"/>
      <c r="X234" s="147"/>
      <c r="Y234" s="147"/>
      <c r="Z234" s="147"/>
      <c r="AA234" s="147"/>
      <c r="AB234" s="147"/>
      <c r="AC234" s="147"/>
      <c r="AD234" s="147"/>
      <c r="AE234" s="147"/>
      <c r="AF234" s="147"/>
      <c r="AG234" s="147"/>
    </row>
    <row r="235" spans="2:33" ht="15">
      <c r="B235" s="147"/>
      <c r="C235" s="147"/>
      <c r="D235" s="147"/>
      <c r="E235" s="147"/>
      <c r="F235" s="147"/>
      <c r="G235" s="147"/>
      <c r="H235" s="147"/>
      <c r="I235" s="147"/>
      <c r="J235" s="147"/>
      <c r="K235" s="147"/>
      <c r="L235" s="147"/>
      <c r="M235" s="147"/>
      <c r="N235" s="147"/>
      <c r="O235" s="147"/>
      <c r="P235" s="147"/>
      <c r="Q235" s="147"/>
      <c r="R235" s="147"/>
      <c r="S235" s="147"/>
      <c r="T235" s="147"/>
      <c r="U235" s="147"/>
      <c r="V235" s="147"/>
      <c r="W235" s="147"/>
      <c r="X235" s="147"/>
      <c r="Y235" s="147"/>
      <c r="Z235" s="147"/>
      <c r="AA235" s="147"/>
      <c r="AB235" s="147"/>
      <c r="AC235" s="147"/>
      <c r="AD235" s="147"/>
      <c r="AE235" s="147"/>
      <c r="AF235" s="147"/>
      <c r="AG235" s="147"/>
    </row>
    <row r="236" spans="2:33" ht="15">
      <c r="B236" s="147"/>
      <c r="C236" s="147"/>
      <c r="D236" s="147"/>
      <c r="E236" s="147"/>
      <c r="F236" s="147"/>
      <c r="G236" s="147"/>
      <c r="H236" s="147"/>
      <c r="I236" s="147"/>
      <c r="J236" s="147"/>
      <c r="K236" s="147"/>
      <c r="L236" s="147"/>
      <c r="M236" s="147"/>
      <c r="N236" s="147"/>
      <c r="O236" s="147"/>
      <c r="P236" s="147"/>
      <c r="Q236" s="147"/>
      <c r="R236" s="147"/>
      <c r="S236" s="147"/>
      <c r="T236" s="147"/>
      <c r="U236" s="147"/>
      <c r="V236" s="147"/>
      <c r="W236" s="147"/>
      <c r="X236" s="147"/>
      <c r="Y236" s="147"/>
      <c r="Z236" s="147"/>
      <c r="AA236" s="147"/>
      <c r="AB236" s="147"/>
      <c r="AC236" s="147"/>
      <c r="AD236" s="147"/>
      <c r="AE236" s="147"/>
      <c r="AF236" s="147"/>
      <c r="AG236" s="147"/>
    </row>
    <row r="237" spans="2:33" ht="15">
      <c r="B237" s="147"/>
      <c r="C237" s="147"/>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row>
    <row r="238" spans="2:33" ht="15">
      <c r="B238" s="147"/>
      <c r="C238" s="147"/>
      <c r="D238" s="147"/>
      <c r="E238" s="147"/>
      <c r="F238" s="147"/>
      <c r="G238" s="147"/>
      <c r="H238" s="147"/>
      <c r="I238" s="147"/>
      <c r="J238" s="147"/>
      <c r="K238" s="147"/>
      <c r="L238" s="147"/>
      <c r="M238" s="147"/>
      <c r="N238" s="147"/>
      <c r="O238" s="147"/>
      <c r="P238" s="147"/>
      <c r="Q238" s="147"/>
      <c r="R238" s="147"/>
      <c r="S238" s="147"/>
      <c r="T238" s="147"/>
      <c r="U238" s="147"/>
      <c r="V238" s="147"/>
      <c r="W238" s="147"/>
      <c r="X238" s="147"/>
      <c r="Y238" s="147"/>
      <c r="Z238" s="147"/>
      <c r="AA238" s="147"/>
      <c r="AB238" s="147"/>
      <c r="AC238" s="147"/>
      <c r="AD238" s="147"/>
      <c r="AE238" s="147"/>
      <c r="AF238" s="147"/>
      <c r="AG238" s="147"/>
    </row>
    <row r="239" spans="2:33" ht="15">
      <c r="B239" s="147"/>
      <c r="C239" s="147"/>
      <c r="D239" s="147"/>
      <c r="E239" s="147"/>
      <c r="F239" s="147"/>
      <c r="G239" s="147"/>
      <c r="H239" s="147"/>
      <c r="I239" s="147"/>
      <c r="J239" s="147"/>
      <c r="K239" s="147"/>
      <c r="L239" s="147"/>
      <c r="M239" s="147"/>
      <c r="N239" s="147"/>
      <c r="O239" s="147"/>
      <c r="P239" s="147"/>
      <c r="Q239" s="147"/>
      <c r="R239" s="147"/>
      <c r="S239" s="147"/>
      <c r="T239" s="147"/>
      <c r="U239" s="147"/>
      <c r="V239" s="147"/>
      <c r="W239" s="147"/>
      <c r="X239" s="147"/>
      <c r="Y239" s="147"/>
      <c r="Z239" s="147"/>
      <c r="AA239" s="147"/>
      <c r="AB239" s="147"/>
      <c r="AC239" s="147"/>
      <c r="AD239" s="147"/>
      <c r="AE239" s="147"/>
      <c r="AF239" s="147"/>
      <c r="AG239" s="147"/>
    </row>
    <row r="240" spans="1:33" ht="15">
      <c r="A240" s="148"/>
      <c r="D240" s="148"/>
      <c r="E240" s="148"/>
      <c r="F240" s="148"/>
      <c r="G240" s="148"/>
      <c r="H240" s="148"/>
      <c r="I240" s="148"/>
      <c r="J240" s="148"/>
      <c r="K240" s="148"/>
      <c r="L240" s="148"/>
      <c r="M240" s="148"/>
      <c r="N240" s="148"/>
      <c r="O240" s="148"/>
      <c r="P240" s="148"/>
      <c r="Q240" s="148"/>
      <c r="R240" s="148"/>
      <c r="S240" s="148"/>
      <c r="T240" s="148"/>
      <c r="U240" s="148"/>
      <c r="V240" s="147"/>
      <c r="W240" s="147"/>
      <c r="X240" s="147"/>
      <c r="Y240" s="147"/>
      <c r="Z240" s="147"/>
      <c r="AA240" s="147"/>
      <c r="AB240" s="147"/>
      <c r="AC240" s="147"/>
      <c r="AD240" s="147"/>
      <c r="AE240" s="147"/>
      <c r="AF240" s="147"/>
      <c r="AG240" s="147"/>
    </row>
    <row r="241" spans="4:33" ht="15">
      <c r="D241" s="147"/>
      <c r="E241" s="147"/>
      <c r="F241" s="147"/>
      <c r="G241" s="147"/>
      <c r="H241" s="147"/>
      <c r="I241" s="147"/>
      <c r="J241" s="147"/>
      <c r="K241" s="147"/>
      <c r="L241" s="147"/>
      <c r="M241" s="147"/>
      <c r="N241" s="147"/>
      <c r="O241" s="147"/>
      <c r="P241" s="147"/>
      <c r="Q241" s="147"/>
      <c r="R241" s="147"/>
      <c r="S241" s="147"/>
      <c r="T241" s="147"/>
      <c r="U241" s="147"/>
      <c r="V241" s="147"/>
      <c r="W241" s="147"/>
      <c r="X241" s="147"/>
      <c r="Y241" s="147"/>
      <c r="Z241" s="147"/>
      <c r="AA241" s="147"/>
      <c r="AB241" s="147"/>
      <c r="AC241" s="147"/>
      <c r="AD241" s="147"/>
      <c r="AE241" s="147"/>
      <c r="AF241" s="147"/>
      <c r="AG241" s="147"/>
    </row>
    <row r="242" spans="4:33" ht="15">
      <c r="D242" s="147"/>
      <c r="E242" s="147"/>
      <c r="F242" s="147"/>
      <c r="G242" s="147"/>
      <c r="H242" s="147"/>
      <c r="I242" s="147"/>
      <c r="J242" s="147"/>
      <c r="K242" s="147"/>
      <c r="L242" s="147"/>
      <c r="M242" s="147"/>
      <c r="N242" s="147"/>
      <c r="O242" s="147"/>
      <c r="P242" s="147"/>
      <c r="Q242" s="147"/>
      <c r="R242" s="147"/>
      <c r="S242" s="147"/>
      <c r="T242" s="147"/>
      <c r="U242" s="147"/>
      <c r="V242" s="147"/>
      <c r="W242" s="147"/>
      <c r="X242" s="147"/>
      <c r="Y242" s="147"/>
      <c r="Z242" s="147"/>
      <c r="AA242" s="147"/>
      <c r="AB242" s="147"/>
      <c r="AC242" s="147"/>
      <c r="AD242" s="147"/>
      <c r="AE242" s="147"/>
      <c r="AF242" s="147"/>
      <c r="AG242" s="147"/>
    </row>
    <row r="243" spans="4:33" ht="15">
      <c r="D243" s="147"/>
      <c r="E243" s="147"/>
      <c r="F243" s="147"/>
      <c r="G243" s="147"/>
      <c r="H243" s="147"/>
      <c r="I243" s="147"/>
      <c r="J243" s="147"/>
      <c r="K243" s="147"/>
      <c r="L243" s="147"/>
      <c r="M243" s="147"/>
      <c r="N243" s="147"/>
      <c r="O243" s="147"/>
      <c r="P243" s="147"/>
      <c r="Q243" s="147"/>
      <c r="R243" s="147"/>
      <c r="S243" s="147"/>
      <c r="T243" s="147"/>
      <c r="U243" s="147"/>
      <c r="V243" s="147"/>
      <c r="W243" s="147"/>
      <c r="X243" s="147"/>
      <c r="Y243" s="147"/>
      <c r="Z243" s="147"/>
      <c r="AA243" s="147"/>
      <c r="AB243" s="147"/>
      <c r="AC243" s="147"/>
      <c r="AD243" s="147"/>
      <c r="AE243" s="147"/>
      <c r="AF243" s="147"/>
      <c r="AG243" s="147"/>
    </row>
    <row r="244" spans="4:33" ht="15">
      <c r="D244" s="147"/>
      <c r="E244" s="147"/>
      <c r="F244" s="147"/>
      <c r="G244" s="147"/>
      <c r="H244" s="147"/>
      <c r="I244" s="147"/>
      <c r="J244" s="147"/>
      <c r="K244" s="147"/>
      <c r="L244" s="147"/>
      <c r="M244" s="147"/>
      <c r="N244" s="147"/>
      <c r="O244" s="147"/>
      <c r="P244" s="147"/>
      <c r="Q244" s="147"/>
      <c r="R244" s="147"/>
      <c r="S244" s="147"/>
      <c r="T244" s="147"/>
      <c r="U244" s="147"/>
      <c r="V244" s="147"/>
      <c r="W244" s="147"/>
      <c r="X244" s="147"/>
      <c r="Y244" s="147"/>
      <c r="Z244" s="147"/>
      <c r="AA244" s="147"/>
      <c r="AB244" s="147"/>
      <c r="AC244" s="147"/>
      <c r="AD244" s="147"/>
      <c r="AE244" s="147"/>
      <c r="AF244" s="147"/>
      <c r="AG244" s="147"/>
    </row>
    <row r="245" spans="4:33" ht="15">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c r="Z245" s="147"/>
      <c r="AA245" s="147"/>
      <c r="AB245" s="147"/>
      <c r="AC245" s="147"/>
      <c r="AD245" s="147"/>
      <c r="AE245" s="147"/>
      <c r="AF245" s="147"/>
      <c r="AG245" s="147"/>
    </row>
    <row r="246" spans="4:33" ht="15">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row>
    <row r="247" spans="4:33" ht="15">
      <c r="D247" s="147"/>
      <c r="E247" s="147"/>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row>
    <row r="248" spans="4:33" ht="15">
      <c r="D248" s="147"/>
      <c r="E248" s="147"/>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row>
    <row r="249" spans="4:33" ht="15">
      <c r="D249" s="147"/>
      <c r="E249" s="147"/>
      <c r="F249" s="147"/>
      <c r="G249" s="147"/>
      <c r="H249" s="147"/>
      <c r="I249" s="147"/>
      <c r="J249" s="147"/>
      <c r="K249" s="147"/>
      <c r="L249" s="147"/>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row>
    <row r="250" spans="4:33" ht="15">
      <c r="D250" s="147"/>
      <c r="E250" s="147"/>
      <c r="F250" s="147"/>
      <c r="G250" s="147"/>
      <c r="H250" s="147"/>
      <c r="I250" s="147"/>
      <c r="J250" s="147"/>
      <c r="K250" s="147"/>
      <c r="L250" s="147"/>
      <c r="M250" s="147"/>
      <c r="N250" s="147"/>
      <c r="O250" s="147"/>
      <c r="P250" s="147"/>
      <c r="Q250" s="147"/>
      <c r="R250" s="147"/>
      <c r="S250" s="147"/>
      <c r="T250" s="147"/>
      <c r="U250" s="147"/>
      <c r="V250" s="147"/>
      <c r="W250" s="147"/>
      <c r="X250" s="147"/>
      <c r="Y250" s="147"/>
      <c r="Z250" s="147"/>
      <c r="AA250" s="147"/>
      <c r="AB250" s="147"/>
      <c r="AC250" s="147"/>
      <c r="AD250" s="147"/>
      <c r="AE250" s="147"/>
      <c r="AF250" s="147"/>
      <c r="AG250" s="147"/>
    </row>
    <row r="251" spans="4:33" ht="15">
      <c r="D251" s="147"/>
      <c r="E251" s="147"/>
      <c r="F251" s="147"/>
      <c r="G251" s="147"/>
      <c r="H251" s="147"/>
      <c r="I251" s="147"/>
      <c r="J251" s="147"/>
      <c r="K251" s="147"/>
      <c r="L251" s="147"/>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row>
    <row r="252" spans="4:33" ht="15">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row>
    <row r="253" spans="4:33" ht="15">
      <c r="D253" s="147"/>
      <c r="E253" s="147"/>
      <c r="F253" s="147"/>
      <c r="G253" s="147"/>
      <c r="H253" s="147"/>
      <c r="I253" s="147"/>
      <c r="J253" s="147"/>
      <c r="K253" s="147"/>
      <c r="L253" s="147"/>
      <c r="M253" s="147"/>
      <c r="N253" s="147"/>
      <c r="O253" s="147"/>
      <c r="P253" s="147"/>
      <c r="Q253" s="147"/>
      <c r="R253" s="147"/>
      <c r="S253" s="147"/>
      <c r="T253" s="147"/>
      <c r="U253" s="147"/>
      <c r="V253" s="147"/>
      <c r="W253" s="147"/>
      <c r="X253" s="147"/>
      <c r="Y253" s="147"/>
      <c r="Z253" s="147"/>
      <c r="AA253" s="147"/>
      <c r="AB253" s="147"/>
      <c r="AC253" s="147"/>
      <c r="AD253" s="147"/>
      <c r="AE253" s="147"/>
      <c r="AF253" s="147"/>
      <c r="AG253" s="147"/>
    </row>
    <row r="254" spans="4:33" ht="15">
      <c r="D254" s="147"/>
      <c r="E254" s="147"/>
      <c r="F254" s="147"/>
      <c r="G254" s="147"/>
      <c r="H254" s="147"/>
      <c r="I254" s="147"/>
      <c r="J254" s="147"/>
      <c r="K254" s="147"/>
      <c r="L254" s="147"/>
      <c r="M254" s="147"/>
      <c r="N254" s="147"/>
      <c r="O254" s="147"/>
      <c r="P254" s="147"/>
      <c r="Q254" s="147"/>
      <c r="R254" s="147"/>
      <c r="S254" s="147"/>
      <c r="T254" s="147"/>
      <c r="U254" s="147"/>
      <c r="V254" s="147"/>
      <c r="W254" s="147"/>
      <c r="X254" s="147"/>
      <c r="Y254" s="147"/>
      <c r="Z254" s="147"/>
      <c r="AA254" s="147"/>
      <c r="AB254" s="147"/>
      <c r="AC254" s="147"/>
      <c r="AD254" s="147"/>
      <c r="AE254" s="147"/>
      <c r="AF254" s="147"/>
      <c r="AG254" s="147"/>
    </row>
    <row r="255" spans="4:33" ht="15">
      <c r="D255" s="147"/>
      <c r="E255" s="147"/>
      <c r="F255" s="147"/>
      <c r="G255" s="147"/>
      <c r="H255" s="147"/>
      <c r="I255" s="147"/>
      <c r="J255" s="147"/>
      <c r="K255" s="147"/>
      <c r="L255" s="147"/>
      <c r="M255" s="147"/>
      <c r="N255" s="147"/>
      <c r="O255" s="147"/>
      <c r="P255" s="147"/>
      <c r="Q255" s="147"/>
      <c r="R255" s="147"/>
      <c r="S255" s="147"/>
      <c r="T255" s="147"/>
      <c r="U255" s="147"/>
      <c r="V255" s="147"/>
      <c r="W255" s="147"/>
      <c r="X255" s="147"/>
      <c r="Y255" s="147"/>
      <c r="Z255" s="147"/>
      <c r="AA255" s="147"/>
      <c r="AB255" s="147"/>
      <c r="AC255" s="147"/>
      <c r="AD255" s="147"/>
      <c r="AE255" s="147"/>
      <c r="AF255" s="147"/>
      <c r="AG255" s="147"/>
    </row>
    <row r="256" spans="4:33" ht="15">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row>
    <row r="257" spans="4:33" ht="15">
      <c r="D257" s="147"/>
      <c r="E257" s="147"/>
      <c r="F257" s="147"/>
      <c r="G257" s="147"/>
      <c r="H257" s="147"/>
      <c r="I257" s="147"/>
      <c r="J257" s="147"/>
      <c r="K257" s="147"/>
      <c r="L257" s="147"/>
      <c r="M257" s="147"/>
      <c r="N257" s="147"/>
      <c r="O257" s="147"/>
      <c r="P257" s="147"/>
      <c r="Q257" s="147"/>
      <c r="R257" s="147"/>
      <c r="S257" s="147"/>
      <c r="T257" s="147"/>
      <c r="U257" s="147"/>
      <c r="V257" s="147"/>
      <c r="W257" s="147"/>
      <c r="X257" s="147"/>
      <c r="Y257" s="147"/>
      <c r="Z257" s="147"/>
      <c r="AA257" s="147"/>
      <c r="AB257" s="147"/>
      <c r="AC257" s="147"/>
      <c r="AD257" s="147"/>
      <c r="AE257" s="147"/>
      <c r="AF257" s="147"/>
      <c r="AG257" s="147"/>
    </row>
    <row r="258" spans="4:33" ht="15">
      <c r="D258" s="147"/>
      <c r="E258" s="147"/>
      <c r="F258" s="147"/>
      <c r="G258" s="147"/>
      <c r="H258" s="147"/>
      <c r="I258" s="147"/>
      <c r="J258" s="147"/>
      <c r="K258" s="147"/>
      <c r="L258" s="147"/>
      <c r="M258" s="147"/>
      <c r="N258" s="147"/>
      <c r="O258" s="147"/>
      <c r="P258" s="147"/>
      <c r="Q258" s="147"/>
      <c r="R258" s="147"/>
      <c r="S258" s="147"/>
      <c r="T258" s="147"/>
      <c r="U258" s="147"/>
      <c r="V258" s="147"/>
      <c r="W258" s="147"/>
      <c r="X258" s="147"/>
      <c r="Y258" s="147"/>
      <c r="Z258" s="147"/>
      <c r="AA258" s="147"/>
      <c r="AB258" s="147"/>
      <c r="AC258" s="147"/>
      <c r="AD258" s="147"/>
      <c r="AE258" s="147"/>
      <c r="AF258" s="147"/>
      <c r="AG258" s="147"/>
    </row>
    <row r="259" spans="4:33" ht="15">
      <c r="D259" s="147"/>
      <c r="E259" s="147"/>
      <c r="F259" s="147"/>
      <c r="G259" s="147"/>
      <c r="H259" s="147"/>
      <c r="I259" s="147"/>
      <c r="J259" s="147"/>
      <c r="K259" s="147"/>
      <c r="L259" s="147"/>
      <c r="M259" s="147"/>
      <c r="N259" s="147"/>
      <c r="O259" s="147"/>
      <c r="P259" s="147"/>
      <c r="Q259" s="147"/>
      <c r="R259" s="147"/>
      <c r="S259" s="147"/>
      <c r="T259" s="147"/>
      <c r="U259" s="147"/>
      <c r="V259" s="147"/>
      <c r="W259" s="147"/>
      <c r="X259" s="147"/>
      <c r="Y259" s="147"/>
      <c r="Z259" s="147"/>
      <c r="AA259" s="147"/>
      <c r="AB259" s="147"/>
      <c r="AC259" s="147"/>
      <c r="AD259" s="147"/>
      <c r="AE259" s="147"/>
      <c r="AF259" s="147"/>
      <c r="AG259" s="147"/>
    </row>
    <row r="260" spans="4:33" ht="15">
      <c r="D260" s="147"/>
      <c r="E260" s="147"/>
      <c r="F260" s="147"/>
      <c r="G260" s="147"/>
      <c r="H260" s="147"/>
      <c r="I260" s="147"/>
      <c r="J260" s="147"/>
      <c r="K260" s="147"/>
      <c r="L260" s="147"/>
      <c r="M260" s="147"/>
      <c r="N260" s="147"/>
      <c r="O260" s="147"/>
      <c r="P260" s="147"/>
      <c r="Q260" s="147"/>
      <c r="R260" s="147"/>
      <c r="S260" s="147"/>
      <c r="T260" s="147"/>
      <c r="U260" s="147"/>
      <c r="V260" s="147"/>
      <c r="W260" s="147"/>
      <c r="X260" s="147"/>
      <c r="Y260" s="147"/>
      <c r="Z260" s="147"/>
      <c r="AA260" s="147"/>
      <c r="AB260" s="147"/>
      <c r="AC260" s="147"/>
      <c r="AD260" s="147"/>
      <c r="AE260" s="147"/>
      <c r="AF260" s="147"/>
      <c r="AG260" s="147"/>
    </row>
    <row r="261" spans="4:33" ht="15">
      <c r="D261" s="147"/>
      <c r="E261" s="147"/>
      <c r="F261" s="147"/>
      <c r="G261" s="147"/>
      <c r="H261" s="147"/>
      <c r="I261" s="147"/>
      <c r="J261" s="147"/>
      <c r="K261" s="147"/>
      <c r="L261" s="147"/>
      <c r="M261" s="147"/>
      <c r="N261" s="147"/>
      <c r="O261" s="147"/>
      <c r="P261" s="147"/>
      <c r="Q261" s="147"/>
      <c r="R261" s="147"/>
      <c r="S261" s="147"/>
      <c r="T261" s="147"/>
      <c r="U261" s="147"/>
      <c r="V261" s="147"/>
      <c r="W261" s="147"/>
      <c r="X261" s="147"/>
      <c r="Y261" s="147"/>
      <c r="Z261" s="147"/>
      <c r="AA261" s="147"/>
      <c r="AB261" s="147"/>
      <c r="AC261" s="147"/>
      <c r="AD261" s="147"/>
      <c r="AE261" s="147"/>
      <c r="AF261" s="147"/>
      <c r="AG261" s="147"/>
    </row>
    <row r="262" spans="4:33" ht="15">
      <c r="D262" s="147"/>
      <c r="E262" s="147"/>
      <c r="F262" s="147"/>
      <c r="G262" s="147"/>
      <c r="H262" s="147"/>
      <c r="I262" s="147"/>
      <c r="J262" s="147"/>
      <c r="K262" s="147"/>
      <c r="L262" s="147"/>
      <c r="M262" s="147"/>
      <c r="N262" s="147"/>
      <c r="O262" s="147"/>
      <c r="P262" s="147"/>
      <c r="Q262" s="147"/>
      <c r="R262" s="147"/>
      <c r="S262" s="147"/>
      <c r="T262" s="147"/>
      <c r="U262" s="147"/>
      <c r="V262" s="147"/>
      <c r="W262" s="147"/>
      <c r="X262" s="147"/>
      <c r="Y262" s="147"/>
      <c r="Z262" s="147"/>
      <c r="AA262" s="147"/>
      <c r="AB262" s="147"/>
      <c r="AC262" s="147"/>
      <c r="AD262" s="147"/>
      <c r="AE262" s="147"/>
      <c r="AF262" s="147"/>
      <c r="AG262" s="147"/>
    </row>
    <row r="263" spans="4:33" ht="15">
      <c r="D263" s="147"/>
      <c r="E263" s="147"/>
      <c r="F263" s="147"/>
      <c r="G263" s="147"/>
      <c r="H263" s="147"/>
      <c r="I263" s="147"/>
      <c r="J263" s="147"/>
      <c r="K263" s="147"/>
      <c r="L263" s="147"/>
      <c r="M263" s="147"/>
      <c r="N263" s="147"/>
      <c r="O263" s="147"/>
      <c r="P263" s="147"/>
      <c r="Q263" s="147"/>
      <c r="R263" s="147"/>
      <c r="S263" s="147"/>
      <c r="T263" s="147"/>
      <c r="U263" s="147"/>
      <c r="V263" s="147"/>
      <c r="W263" s="147"/>
      <c r="X263" s="147"/>
      <c r="Y263" s="147"/>
      <c r="Z263" s="147"/>
      <c r="AA263" s="147"/>
      <c r="AB263" s="147"/>
      <c r="AC263" s="147"/>
      <c r="AD263" s="147"/>
      <c r="AE263" s="147"/>
      <c r="AF263" s="147"/>
      <c r="AG263" s="147"/>
    </row>
    <row r="264" spans="4:33" ht="15">
      <c r="D264" s="147"/>
      <c r="E264" s="147"/>
      <c r="F264" s="147"/>
      <c r="G264" s="147"/>
      <c r="H264" s="147"/>
      <c r="I264" s="147"/>
      <c r="J264" s="147"/>
      <c r="K264" s="147"/>
      <c r="L264" s="147"/>
      <c r="M264" s="147"/>
      <c r="N264" s="147"/>
      <c r="O264" s="147"/>
      <c r="P264" s="147"/>
      <c r="Q264" s="147"/>
      <c r="R264" s="147"/>
      <c r="S264" s="147"/>
      <c r="T264" s="147"/>
      <c r="U264" s="147"/>
      <c r="V264" s="147"/>
      <c r="W264" s="147"/>
      <c r="X264" s="147"/>
      <c r="Y264" s="147"/>
      <c r="Z264" s="147"/>
      <c r="AA264" s="147"/>
      <c r="AB264" s="147"/>
      <c r="AC264" s="147"/>
      <c r="AD264" s="147"/>
      <c r="AE264" s="147"/>
      <c r="AF264" s="147"/>
      <c r="AG264" s="147"/>
    </row>
    <row r="265" spans="4:33" ht="15">
      <c r="D265" s="147"/>
      <c r="E265" s="147"/>
      <c r="F265" s="147"/>
      <c r="G265" s="147"/>
      <c r="H265" s="147"/>
      <c r="I265" s="147"/>
      <c r="J265" s="147"/>
      <c r="K265" s="147"/>
      <c r="L265" s="147"/>
      <c r="M265" s="147"/>
      <c r="N265" s="147"/>
      <c r="O265" s="147"/>
      <c r="P265" s="147"/>
      <c r="Q265" s="147"/>
      <c r="R265" s="147"/>
      <c r="S265" s="147"/>
      <c r="T265" s="147"/>
      <c r="U265" s="147"/>
      <c r="V265" s="147"/>
      <c r="W265" s="147"/>
      <c r="X265" s="147"/>
      <c r="Y265" s="147"/>
      <c r="Z265" s="147"/>
      <c r="AA265" s="147"/>
      <c r="AB265" s="147"/>
      <c r="AC265" s="147"/>
      <c r="AD265" s="147"/>
      <c r="AE265" s="147"/>
      <c r="AF265" s="147"/>
      <c r="AG265" s="147"/>
    </row>
    <row r="266" spans="4:33" ht="15">
      <c r="D266" s="147"/>
      <c r="E266" s="147"/>
      <c r="F266" s="147"/>
      <c r="G266" s="147"/>
      <c r="H266" s="147"/>
      <c r="I266" s="147"/>
      <c r="J266" s="147"/>
      <c r="K266" s="147"/>
      <c r="L266" s="147"/>
      <c r="M266" s="147"/>
      <c r="N266" s="147"/>
      <c r="O266" s="147"/>
      <c r="P266" s="147"/>
      <c r="Q266" s="147"/>
      <c r="R266" s="147"/>
      <c r="S266" s="147"/>
      <c r="T266" s="147"/>
      <c r="U266" s="147"/>
      <c r="V266" s="147"/>
      <c r="W266" s="147"/>
      <c r="X266" s="147"/>
      <c r="Y266" s="147"/>
      <c r="Z266" s="147"/>
      <c r="AA266" s="147"/>
      <c r="AB266" s="147"/>
      <c r="AC266" s="147"/>
      <c r="AD266" s="147"/>
      <c r="AE266" s="147"/>
      <c r="AF266" s="147"/>
      <c r="AG266" s="147"/>
    </row>
    <row r="267" spans="4:33" ht="15">
      <c r="D267" s="147"/>
      <c r="E267" s="147"/>
      <c r="F267" s="147"/>
      <c r="G267" s="147"/>
      <c r="H267" s="147"/>
      <c r="I267" s="147"/>
      <c r="J267" s="147"/>
      <c r="K267" s="147"/>
      <c r="L267" s="147"/>
      <c r="M267" s="147"/>
      <c r="N267" s="147"/>
      <c r="O267" s="147"/>
      <c r="P267" s="147"/>
      <c r="Q267" s="147"/>
      <c r="R267" s="147"/>
      <c r="S267" s="147"/>
      <c r="T267" s="147"/>
      <c r="U267" s="147"/>
      <c r="V267" s="147"/>
      <c r="W267" s="147"/>
      <c r="X267" s="147"/>
      <c r="Y267" s="147"/>
      <c r="Z267" s="147"/>
      <c r="AA267" s="147"/>
      <c r="AB267" s="147"/>
      <c r="AC267" s="147"/>
      <c r="AD267" s="147"/>
      <c r="AE267" s="147"/>
      <c r="AF267" s="147"/>
      <c r="AG267" s="147"/>
    </row>
    <row r="268" spans="4:33" ht="15">
      <c r="D268" s="147"/>
      <c r="E268" s="147"/>
      <c r="F268" s="147"/>
      <c r="G268" s="147"/>
      <c r="H268" s="147"/>
      <c r="I268" s="147"/>
      <c r="J268" s="147"/>
      <c r="K268" s="147"/>
      <c r="L268" s="147"/>
      <c r="M268" s="147"/>
      <c r="N268" s="147"/>
      <c r="O268" s="147"/>
      <c r="P268" s="147"/>
      <c r="Q268" s="147"/>
      <c r="R268" s="147"/>
      <c r="S268" s="147"/>
      <c r="T268" s="147"/>
      <c r="U268" s="147"/>
      <c r="V268" s="147"/>
      <c r="W268" s="147"/>
      <c r="X268" s="147"/>
      <c r="Y268" s="147"/>
      <c r="Z268" s="147"/>
      <c r="AA268" s="147"/>
      <c r="AB268" s="147"/>
      <c r="AC268" s="147"/>
      <c r="AD268" s="147"/>
      <c r="AE268" s="147"/>
      <c r="AF268" s="147"/>
      <c r="AG268" s="147"/>
    </row>
    <row r="269" spans="4:33" ht="15">
      <c r="D269" s="147"/>
      <c r="E269" s="147"/>
      <c r="F269" s="147"/>
      <c r="G269" s="147"/>
      <c r="H269" s="147"/>
      <c r="I269" s="147"/>
      <c r="J269" s="147"/>
      <c r="K269" s="147"/>
      <c r="L269" s="147"/>
      <c r="M269" s="147"/>
      <c r="N269" s="147"/>
      <c r="O269" s="147"/>
      <c r="P269" s="147"/>
      <c r="Q269" s="147"/>
      <c r="R269" s="147"/>
      <c r="S269" s="147"/>
      <c r="T269" s="147"/>
      <c r="U269" s="147"/>
      <c r="V269" s="147"/>
      <c r="W269" s="147"/>
      <c r="X269" s="147"/>
      <c r="Y269" s="147"/>
      <c r="Z269" s="147"/>
      <c r="AA269" s="147"/>
      <c r="AB269" s="147"/>
      <c r="AC269" s="147"/>
      <c r="AD269" s="147"/>
      <c r="AE269" s="147"/>
      <c r="AF269" s="147"/>
      <c r="AG269" s="147"/>
    </row>
    <row r="270" spans="4:33" ht="15">
      <c r="D270" s="147"/>
      <c r="E270" s="147"/>
      <c r="F270" s="147"/>
      <c r="G270" s="147"/>
      <c r="H270" s="147"/>
      <c r="I270" s="147"/>
      <c r="J270" s="147"/>
      <c r="K270" s="147"/>
      <c r="L270" s="147"/>
      <c r="M270" s="147"/>
      <c r="N270" s="147"/>
      <c r="O270" s="147"/>
      <c r="P270" s="147"/>
      <c r="Q270" s="147"/>
      <c r="R270" s="147"/>
      <c r="S270" s="147"/>
      <c r="T270" s="147"/>
      <c r="U270" s="147"/>
      <c r="V270" s="147"/>
      <c r="W270" s="147"/>
      <c r="X270" s="147"/>
      <c r="Y270" s="147"/>
      <c r="Z270" s="147"/>
      <c r="AA270" s="147"/>
      <c r="AB270" s="147"/>
      <c r="AC270" s="147"/>
      <c r="AD270" s="147"/>
      <c r="AE270" s="147"/>
      <c r="AF270" s="147"/>
      <c r="AG270" s="147"/>
    </row>
    <row r="271" spans="4:33" ht="15">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c r="Z271" s="147"/>
      <c r="AA271" s="147"/>
      <c r="AB271" s="147"/>
      <c r="AC271" s="147"/>
      <c r="AD271" s="147"/>
      <c r="AE271" s="147"/>
      <c r="AF271" s="147"/>
      <c r="AG271" s="147"/>
    </row>
    <row r="272" spans="4:33" ht="15">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c r="Z272" s="147"/>
      <c r="AA272" s="147"/>
      <c r="AB272" s="147"/>
      <c r="AC272" s="147"/>
      <c r="AD272" s="147"/>
      <c r="AE272" s="147"/>
      <c r="AF272" s="147"/>
      <c r="AG272" s="147"/>
    </row>
    <row r="273" spans="4:33" ht="15">
      <c r="D273" s="147"/>
      <c r="E273" s="147"/>
      <c r="F273" s="147"/>
      <c r="G273" s="147"/>
      <c r="H273" s="147"/>
      <c r="I273" s="147"/>
      <c r="J273" s="147"/>
      <c r="K273" s="147"/>
      <c r="L273" s="147"/>
      <c r="M273" s="147"/>
      <c r="N273" s="147"/>
      <c r="O273" s="147"/>
      <c r="P273" s="147"/>
      <c r="Q273" s="147"/>
      <c r="R273" s="147"/>
      <c r="S273" s="147"/>
      <c r="T273" s="147"/>
      <c r="U273" s="147"/>
      <c r="V273" s="147"/>
      <c r="W273" s="147"/>
      <c r="X273" s="147"/>
      <c r="Y273" s="147"/>
      <c r="Z273" s="147"/>
      <c r="AA273" s="147"/>
      <c r="AB273" s="147"/>
      <c r="AC273" s="147"/>
      <c r="AD273" s="147"/>
      <c r="AE273" s="147"/>
      <c r="AF273" s="147"/>
      <c r="AG273" s="147"/>
    </row>
    <row r="274" spans="4:33" ht="15">
      <c r="D274" s="147"/>
      <c r="E274" s="147"/>
      <c r="F274" s="147"/>
      <c r="G274" s="147"/>
      <c r="H274" s="147"/>
      <c r="I274" s="147"/>
      <c r="J274" s="147"/>
      <c r="K274" s="147"/>
      <c r="L274" s="147"/>
      <c r="M274" s="147"/>
      <c r="N274" s="147"/>
      <c r="O274" s="147"/>
      <c r="P274" s="147"/>
      <c r="Q274" s="147"/>
      <c r="R274" s="147"/>
      <c r="S274" s="147"/>
      <c r="T274" s="147"/>
      <c r="U274" s="147"/>
      <c r="V274" s="147"/>
      <c r="W274" s="147"/>
      <c r="X274" s="147"/>
      <c r="Y274" s="147"/>
      <c r="Z274" s="147"/>
      <c r="AA274" s="147"/>
      <c r="AB274" s="147"/>
      <c r="AC274" s="147"/>
      <c r="AD274" s="147"/>
      <c r="AE274" s="147"/>
      <c r="AF274" s="147"/>
      <c r="AG274" s="147"/>
    </row>
    <row r="275" spans="4:33" ht="15">
      <c r="D275" s="147"/>
      <c r="E275" s="147"/>
      <c r="F275" s="147"/>
      <c r="G275" s="147"/>
      <c r="H275" s="147"/>
      <c r="I275" s="147"/>
      <c r="J275" s="147"/>
      <c r="K275" s="147"/>
      <c r="L275" s="147"/>
      <c r="M275" s="147"/>
      <c r="N275" s="147"/>
      <c r="O275" s="147"/>
      <c r="P275" s="147"/>
      <c r="Q275" s="147"/>
      <c r="R275" s="147"/>
      <c r="S275" s="147"/>
      <c r="T275" s="147"/>
      <c r="U275" s="147"/>
      <c r="V275" s="147"/>
      <c r="W275" s="147"/>
      <c r="X275" s="147"/>
      <c r="Y275" s="147"/>
      <c r="Z275" s="147"/>
      <c r="AA275" s="147"/>
      <c r="AB275" s="147"/>
      <c r="AC275" s="147"/>
      <c r="AD275" s="147"/>
      <c r="AE275" s="147"/>
      <c r="AF275" s="147"/>
      <c r="AG275" s="147"/>
    </row>
    <row r="276" spans="4:33" ht="15">
      <c r="D276" s="147"/>
      <c r="E276" s="147"/>
      <c r="F276" s="147"/>
      <c r="G276" s="147"/>
      <c r="H276" s="147"/>
      <c r="I276" s="147"/>
      <c r="J276" s="147"/>
      <c r="K276" s="147"/>
      <c r="L276" s="147"/>
      <c r="M276" s="147"/>
      <c r="N276" s="147"/>
      <c r="O276" s="147"/>
      <c r="P276" s="147"/>
      <c r="Q276" s="147"/>
      <c r="R276" s="147"/>
      <c r="S276" s="147"/>
      <c r="T276" s="147"/>
      <c r="U276" s="147"/>
      <c r="V276" s="147"/>
      <c r="W276" s="147"/>
      <c r="X276" s="147"/>
      <c r="Y276" s="147"/>
      <c r="Z276" s="147"/>
      <c r="AA276" s="147"/>
      <c r="AB276" s="147"/>
      <c r="AC276" s="147"/>
      <c r="AD276" s="147"/>
      <c r="AE276" s="147"/>
      <c r="AF276" s="147"/>
      <c r="AG276" s="147"/>
    </row>
    <row r="277" spans="4:33" ht="15">
      <c r="D277" s="147"/>
      <c r="E277" s="147"/>
      <c r="F277" s="147"/>
      <c r="G277" s="147"/>
      <c r="H277" s="147"/>
      <c r="I277" s="147"/>
      <c r="J277" s="147"/>
      <c r="K277" s="147"/>
      <c r="L277" s="147"/>
      <c r="M277" s="147"/>
      <c r="N277" s="147"/>
      <c r="O277" s="147"/>
      <c r="P277" s="147"/>
      <c r="Q277" s="147"/>
      <c r="R277" s="147"/>
      <c r="S277" s="147"/>
      <c r="T277" s="147"/>
      <c r="U277" s="147"/>
      <c r="V277" s="147"/>
      <c r="W277" s="147"/>
      <c r="X277" s="147"/>
      <c r="Y277" s="147"/>
      <c r="Z277" s="147"/>
      <c r="AA277" s="147"/>
      <c r="AB277" s="147"/>
      <c r="AC277" s="147"/>
      <c r="AD277" s="147"/>
      <c r="AE277" s="147"/>
      <c r="AF277" s="147"/>
      <c r="AG277" s="147"/>
    </row>
    <row r="278" spans="4:33" ht="15">
      <c r="D278" s="147"/>
      <c r="E278" s="147"/>
      <c r="F278" s="147"/>
      <c r="G278" s="147"/>
      <c r="H278" s="147"/>
      <c r="I278" s="147"/>
      <c r="J278" s="147"/>
      <c r="K278" s="147"/>
      <c r="L278" s="147"/>
      <c r="M278" s="147"/>
      <c r="N278" s="147"/>
      <c r="O278" s="147"/>
      <c r="P278" s="147"/>
      <c r="Q278" s="147"/>
      <c r="R278" s="147"/>
      <c r="S278" s="147"/>
      <c r="T278" s="147"/>
      <c r="U278" s="147"/>
      <c r="V278" s="147"/>
      <c r="W278" s="147"/>
      <c r="X278" s="147"/>
      <c r="Y278" s="147"/>
      <c r="Z278" s="147"/>
      <c r="AA278" s="147"/>
      <c r="AB278" s="147"/>
      <c r="AC278" s="147"/>
      <c r="AD278" s="147"/>
      <c r="AE278" s="147"/>
      <c r="AF278" s="147"/>
      <c r="AG278" s="147"/>
    </row>
    <row r="279" spans="4:33" ht="15">
      <c r="D279" s="147"/>
      <c r="E279" s="147"/>
      <c r="F279" s="147"/>
      <c r="G279" s="147"/>
      <c r="H279" s="147"/>
      <c r="I279" s="147"/>
      <c r="J279" s="147"/>
      <c r="K279" s="147"/>
      <c r="L279" s="147"/>
      <c r="M279" s="147"/>
      <c r="N279" s="147"/>
      <c r="O279" s="147"/>
      <c r="P279" s="147"/>
      <c r="Q279" s="147"/>
      <c r="R279" s="147"/>
      <c r="S279" s="147"/>
      <c r="T279" s="147"/>
      <c r="U279" s="147"/>
      <c r="V279" s="147"/>
      <c r="W279" s="147"/>
      <c r="X279" s="147"/>
      <c r="Y279" s="147"/>
      <c r="Z279" s="147"/>
      <c r="AA279" s="147"/>
      <c r="AB279" s="147"/>
      <c r="AC279" s="147"/>
      <c r="AD279" s="147"/>
      <c r="AE279" s="147"/>
      <c r="AF279" s="147"/>
      <c r="AG279" s="147"/>
    </row>
    <row r="280" spans="4:33" ht="15">
      <c r="D280" s="147"/>
      <c r="E280" s="147"/>
      <c r="F280" s="147"/>
      <c r="G280" s="147"/>
      <c r="H280" s="147"/>
      <c r="I280" s="147"/>
      <c r="J280" s="147"/>
      <c r="K280" s="147"/>
      <c r="L280" s="147"/>
      <c r="M280" s="147"/>
      <c r="N280" s="147"/>
      <c r="O280" s="147"/>
      <c r="P280" s="147"/>
      <c r="Q280" s="147"/>
      <c r="R280" s="147"/>
      <c r="S280" s="147"/>
      <c r="T280" s="147"/>
      <c r="U280" s="147"/>
      <c r="V280" s="147"/>
      <c r="W280" s="147"/>
      <c r="X280" s="147"/>
      <c r="Y280" s="147"/>
      <c r="Z280" s="147"/>
      <c r="AA280" s="147"/>
      <c r="AB280" s="147"/>
      <c r="AC280" s="147"/>
      <c r="AD280" s="147"/>
      <c r="AE280" s="147"/>
      <c r="AF280" s="147"/>
      <c r="AG280" s="147"/>
    </row>
    <row r="281" spans="4:33" ht="15">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row>
    <row r="282" spans="4:33" ht="15">
      <c r="D282" s="147"/>
      <c r="E282" s="147"/>
      <c r="F282" s="147"/>
      <c r="G282" s="147"/>
      <c r="H282" s="147"/>
      <c r="I282" s="147"/>
      <c r="J282" s="147"/>
      <c r="K282" s="147"/>
      <c r="L282" s="147"/>
      <c r="M282" s="147"/>
      <c r="N282" s="147"/>
      <c r="O282" s="147"/>
      <c r="P282" s="147"/>
      <c r="Q282" s="147"/>
      <c r="R282" s="147"/>
      <c r="S282" s="147"/>
      <c r="T282" s="147"/>
      <c r="U282" s="147"/>
      <c r="V282" s="147"/>
      <c r="W282" s="147"/>
      <c r="X282" s="147"/>
      <c r="Y282" s="147"/>
      <c r="Z282" s="147"/>
      <c r="AA282" s="147"/>
      <c r="AB282" s="147"/>
      <c r="AC282" s="147"/>
      <c r="AD282" s="147"/>
      <c r="AE282" s="147"/>
      <c r="AF282" s="147"/>
      <c r="AG282" s="147"/>
    </row>
    <row r="283" spans="4:33" ht="15">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row>
    <row r="284" spans="4:33" ht="15">
      <c r="D284" s="147"/>
      <c r="E284" s="147"/>
      <c r="F284" s="147"/>
      <c r="G284" s="147"/>
      <c r="H284" s="147"/>
      <c r="I284" s="147"/>
      <c r="J284" s="147"/>
      <c r="K284" s="147"/>
      <c r="L284" s="14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row>
    <row r="285" spans="4:33" ht="15">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row>
    <row r="286" spans="4:33" ht="15">
      <c r="D286" s="147"/>
      <c r="E286" s="147"/>
      <c r="F286" s="147"/>
      <c r="G286" s="147"/>
      <c r="H286" s="147"/>
      <c r="I286" s="147"/>
      <c r="J286" s="147"/>
      <c r="K286" s="147"/>
      <c r="L286" s="147"/>
      <c r="M286" s="147"/>
      <c r="N286" s="147"/>
      <c r="O286" s="147"/>
      <c r="P286" s="147"/>
      <c r="Q286" s="147"/>
      <c r="R286" s="147"/>
      <c r="S286" s="147"/>
      <c r="T286" s="147"/>
      <c r="U286" s="147"/>
      <c r="V286" s="147"/>
      <c r="W286" s="147"/>
      <c r="X286" s="147"/>
      <c r="Y286" s="147"/>
      <c r="Z286" s="147"/>
      <c r="AA286" s="147"/>
      <c r="AB286" s="147"/>
      <c r="AC286" s="147"/>
      <c r="AD286" s="147"/>
      <c r="AE286" s="147"/>
      <c r="AF286" s="147"/>
      <c r="AG286" s="147"/>
    </row>
    <row r="287" spans="4:33" ht="15">
      <c r="D287" s="147"/>
      <c r="E287" s="147"/>
      <c r="F287" s="147"/>
      <c r="G287" s="147"/>
      <c r="H287" s="147"/>
      <c r="I287" s="147"/>
      <c r="J287" s="147"/>
      <c r="K287" s="147"/>
      <c r="L287" s="147"/>
      <c r="M287" s="147"/>
      <c r="N287" s="147"/>
      <c r="O287" s="147"/>
      <c r="P287" s="147"/>
      <c r="Q287" s="147"/>
      <c r="R287" s="147"/>
      <c r="S287" s="147"/>
      <c r="T287" s="147"/>
      <c r="U287" s="147"/>
      <c r="V287" s="147"/>
      <c r="W287" s="147"/>
      <c r="X287" s="147"/>
      <c r="Y287" s="147"/>
      <c r="Z287" s="147"/>
      <c r="AA287" s="147"/>
      <c r="AB287" s="147"/>
      <c r="AC287" s="147"/>
      <c r="AD287" s="147"/>
      <c r="AE287" s="147"/>
      <c r="AF287" s="147"/>
      <c r="AG287" s="147"/>
    </row>
    <row r="288" spans="4:33" ht="15">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row>
    <row r="289" spans="4:33" ht="15">
      <c r="D289" s="147"/>
      <c r="E289" s="147"/>
      <c r="F289" s="147"/>
      <c r="G289" s="147"/>
      <c r="H289" s="147"/>
      <c r="I289" s="147"/>
      <c r="J289" s="147"/>
      <c r="K289" s="147"/>
      <c r="L289" s="147"/>
      <c r="M289" s="147"/>
      <c r="N289" s="147"/>
      <c r="O289" s="147"/>
      <c r="P289" s="147"/>
      <c r="Q289" s="147"/>
      <c r="R289" s="147"/>
      <c r="S289" s="147"/>
      <c r="T289" s="147"/>
      <c r="U289" s="147"/>
      <c r="V289" s="147"/>
      <c r="W289" s="147"/>
      <c r="X289" s="147"/>
      <c r="Y289" s="147"/>
      <c r="Z289" s="147"/>
      <c r="AA289" s="147"/>
      <c r="AB289" s="147"/>
      <c r="AC289" s="147"/>
      <c r="AD289" s="147"/>
      <c r="AE289" s="147"/>
      <c r="AF289" s="147"/>
      <c r="AG289" s="147"/>
    </row>
    <row r="290" spans="4:33" ht="15">
      <c r="D290" s="147"/>
      <c r="E290" s="147"/>
      <c r="F290" s="147"/>
      <c r="G290" s="147"/>
      <c r="H290" s="147"/>
      <c r="I290" s="147"/>
      <c r="J290" s="147"/>
      <c r="K290" s="147"/>
      <c r="L290" s="147"/>
      <c r="M290" s="147"/>
      <c r="N290" s="147"/>
      <c r="O290" s="147"/>
      <c r="P290" s="147"/>
      <c r="Q290" s="147"/>
      <c r="R290" s="147"/>
      <c r="S290" s="147"/>
      <c r="T290" s="147"/>
      <c r="U290" s="147"/>
      <c r="V290" s="147"/>
      <c r="W290" s="147"/>
      <c r="X290" s="147"/>
      <c r="Y290" s="147"/>
      <c r="Z290" s="147"/>
      <c r="AA290" s="147"/>
      <c r="AB290" s="147"/>
      <c r="AC290" s="147"/>
      <c r="AD290" s="147"/>
      <c r="AE290" s="147"/>
      <c r="AF290" s="147"/>
      <c r="AG290" s="147"/>
    </row>
    <row r="291" spans="4:33" ht="15">
      <c r="D291" s="147"/>
      <c r="E291" s="147"/>
      <c r="F291" s="147"/>
      <c r="G291" s="147"/>
      <c r="H291" s="147"/>
      <c r="I291" s="147"/>
      <c r="J291" s="147"/>
      <c r="K291" s="147"/>
      <c r="L291" s="14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row>
    <row r="292" spans="4:33" ht="15">
      <c r="D292" s="147"/>
      <c r="E292" s="147"/>
      <c r="F292" s="147"/>
      <c r="G292" s="147"/>
      <c r="H292" s="147"/>
      <c r="I292" s="147"/>
      <c r="J292" s="147"/>
      <c r="K292" s="147"/>
      <c r="L292" s="147"/>
      <c r="M292" s="147"/>
      <c r="N292" s="147"/>
      <c r="O292" s="147"/>
      <c r="P292" s="147"/>
      <c r="Q292" s="147"/>
      <c r="R292" s="147"/>
      <c r="S292" s="147"/>
      <c r="T292" s="147"/>
      <c r="U292" s="147"/>
      <c r="V292" s="147"/>
      <c r="W292" s="147"/>
      <c r="X292" s="147"/>
      <c r="Y292" s="147"/>
      <c r="Z292" s="147"/>
      <c r="AA292" s="147"/>
      <c r="AB292" s="147"/>
      <c r="AC292" s="147"/>
      <c r="AD292" s="147"/>
      <c r="AE292" s="147"/>
      <c r="AF292" s="147"/>
      <c r="AG292" s="147"/>
    </row>
    <row r="293" spans="4:33" ht="15">
      <c r="D293" s="147"/>
      <c r="E293" s="147"/>
      <c r="F293" s="147"/>
      <c r="G293" s="147"/>
      <c r="H293" s="147"/>
      <c r="I293" s="147"/>
      <c r="J293" s="147"/>
      <c r="K293" s="147"/>
      <c r="L293" s="147"/>
      <c r="M293" s="147"/>
      <c r="N293" s="147"/>
      <c r="O293" s="147"/>
      <c r="P293" s="147"/>
      <c r="Q293" s="147"/>
      <c r="R293" s="147"/>
      <c r="S293" s="147"/>
      <c r="T293" s="147"/>
      <c r="U293" s="147"/>
      <c r="V293" s="147"/>
      <c r="W293" s="147"/>
      <c r="X293" s="147"/>
      <c r="Y293" s="147"/>
      <c r="Z293" s="147"/>
      <c r="AA293" s="147"/>
      <c r="AB293" s="147"/>
      <c r="AC293" s="147"/>
      <c r="AD293" s="147"/>
      <c r="AE293" s="147"/>
      <c r="AF293" s="147"/>
      <c r="AG293" s="147"/>
    </row>
    <row r="294" spans="4:33" ht="15">
      <c r="D294" s="147"/>
      <c r="E294" s="147"/>
      <c r="F294" s="147"/>
      <c r="G294" s="147"/>
      <c r="H294" s="147"/>
      <c r="I294" s="147"/>
      <c r="J294" s="147"/>
      <c r="K294" s="147"/>
      <c r="L294" s="147"/>
      <c r="M294" s="147"/>
      <c r="N294" s="147"/>
      <c r="O294" s="147"/>
      <c r="P294" s="147"/>
      <c r="Q294" s="147"/>
      <c r="R294" s="147"/>
      <c r="S294" s="147"/>
      <c r="T294" s="147"/>
      <c r="U294" s="147"/>
      <c r="V294" s="147"/>
      <c r="W294" s="147"/>
      <c r="X294" s="147"/>
      <c r="Y294" s="147"/>
      <c r="Z294" s="147"/>
      <c r="AA294" s="147"/>
      <c r="AB294" s="147"/>
      <c r="AC294" s="147"/>
      <c r="AD294" s="147"/>
      <c r="AE294" s="147"/>
      <c r="AF294" s="147"/>
      <c r="AG294" s="147"/>
    </row>
    <row r="295" spans="4:33" ht="15">
      <c r="D295" s="147"/>
      <c r="E295" s="147"/>
      <c r="F295" s="147"/>
      <c r="G295" s="147"/>
      <c r="H295" s="147"/>
      <c r="I295" s="147"/>
      <c r="J295" s="147"/>
      <c r="K295" s="147"/>
      <c r="L295" s="147"/>
      <c r="M295" s="147"/>
      <c r="N295" s="147"/>
      <c r="O295" s="147"/>
      <c r="P295" s="147"/>
      <c r="Q295" s="147"/>
      <c r="R295" s="147"/>
      <c r="S295" s="147"/>
      <c r="T295" s="147"/>
      <c r="U295" s="147"/>
      <c r="V295" s="147"/>
      <c r="W295" s="147"/>
      <c r="X295" s="147"/>
      <c r="Y295" s="147"/>
      <c r="Z295" s="147"/>
      <c r="AA295" s="147"/>
      <c r="AB295" s="147"/>
      <c r="AC295" s="147"/>
      <c r="AD295" s="147"/>
      <c r="AE295" s="147"/>
      <c r="AF295" s="147"/>
      <c r="AG295" s="147"/>
    </row>
    <row r="296" spans="4:33" ht="15">
      <c r="D296" s="147"/>
      <c r="E296" s="147"/>
      <c r="F296" s="147"/>
      <c r="G296" s="147"/>
      <c r="H296" s="147"/>
      <c r="I296" s="147"/>
      <c r="J296" s="147"/>
      <c r="K296" s="147"/>
      <c r="L296" s="147"/>
      <c r="M296" s="147"/>
      <c r="N296" s="147"/>
      <c r="O296" s="147"/>
      <c r="P296" s="147"/>
      <c r="Q296" s="147"/>
      <c r="R296" s="147"/>
      <c r="S296" s="147"/>
      <c r="T296" s="147"/>
      <c r="U296" s="147"/>
      <c r="V296" s="147"/>
      <c r="W296" s="147"/>
      <c r="X296" s="147"/>
      <c r="Y296" s="147"/>
      <c r="Z296" s="147"/>
      <c r="AA296" s="147"/>
      <c r="AB296" s="147"/>
      <c r="AC296" s="147"/>
      <c r="AD296" s="147"/>
      <c r="AE296" s="147"/>
      <c r="AF296" s="147"/>
      <c r="AG296" s="147"/>
    </row>
    <row r="297" spans="4:33" ht="15">
      <c r="D297" s="147"/>
      <c r="E297" s="147"/>
      <c r="F297" s="147"/>
      <c r="G297" s="147"/>
      <c r="H297" s="147"/>
      <c r="I297" s="147"/>
      <c r="J297" s="147"/>
      <c r="K297" s="147"/>
      <c r="L297" s="147"/>
      <c r="M297" s="147"/>
      <c r="N297" s="147"/>
      <c r="O297" s="147"/>
      <c r="P297" s="147"/>
      <c r="Q297" s="147"/>
      <c r="R297" s="147"/>
      <c r="S297" s="147"/>
      <c r="T297" s="147"/>
      <c r="U297" s="147"/>
      <c r="V297" s="147"/>
      <c r="W297" s="147"/>
      <c r="X297" s="147"/>
      <c r="Y297" s="147"/>
      <c r="Z297" s="147"/>
      <c r="AA297" s="147"/>
      <c r="AB297" s="147"/>
      <c r="AC297" s="147"/>
      <c r="AD297" s="147"/>
      <c r="AE297" s="147"/>
      <c r="AF297" s="147"/>
      <c r="AG297" s="147"/>
    </row>
    <row r="298" spans="4:33" ht="15">
      <c r="D298" s="147"/>
      <c r="E298" s="147"/>
      <c r="F298" s="147"/>
      <c r="G298" s="147"/>
      <c r="H298" s="147"/>
      <c r="I298" s="147"/>
      <c r="J298" s="147"/>
      <c r="K298" s="147"/>
      <c r="L298" s="147"/>
      <c r="M298" s="147"/>
      <c r="N298" s="147"/>
      <c r="O298" s="147"/>
      <c r="P298" s="147"/>
      <c r="Q298" s="147"/>
      <c r="R298" s="147"/>
      <c r="S298" s="147"/>
      <c r="T298" s="147"/>
      <c r="U298" s="147"/>
      <c r="V298" s="147"/>
      <c r="W298" s="147"/>
      <c r="X298" s="147"/>
      <c r="Y298" s="147"/>
      <c r="Z298" s="147"/>
      <c r="AA298" s="147"/>
      <c r="AB298" s="147"/>
      <c r="AC298" s="147"/>
      <c r="AD298" s="147"/>
      <c r="AE298" s="147"/>
      <c r="AF298" s="147"/>
      <c r="AG298" s="147"/>
    </row>
    <row r="299" spans="4:33" ht="15">
      <c r="D299" s="147"/>
      <c r="E299" s="147"/>
      <c r="F299" s="147"/>
      <c r="G299" s="147"/>
      <c r="H299" s="147"/>
      <c r="I299" s="147"/>
      <c r="J299" s="147"/>
      <c r="K299" s="147"/>
      <c r="L299" s="147"/>
      <c r="M299" s="147"/>
      <c r="N299" s="147"/>
      <c r="O299" s="147"/>
      <c r="P299" s="147"/>
      <c r="Q299" s="147"/>
      <c r="R299" s="147"/>
      <c r="S299" s="147"/>
      <c r="T299" s="147"/>
      <c r="U299" s="147"/>
      <c r="V299" s="147"/>
      <c r="W299" s="147"/>
      <c r="X299" s="147"/>
      <c r="Y299" s="147"/>
      <c r="Z299" s="147"/>
      <c r="AA299" s="147"/>
      <c r="AB299" s="147"/>
      <c r="AC299" s="147"/>
      <c r="AD299" s="147"/>
      <c r="AE299" s="147"/>
      <c r="AF299" s="147"/>
      <c r="AG299" s="147"/>
    </row>
    <row r="300" spans="4:33" ht="15">
      <c r="D300" s="147"/>
      <c r="E300" s="147"/>
      <c r="F300" s="147"/>
      <c r="G300" s="147"/>
      <c r="H300" s="147"/>
      <c r="I300" s="147"/>
      <c r="J300" s="147"/>
      <c r="K300" s="147"/>
      <c r="L300" s="147"/>
      <c r="M300" s="147"/>
      <c r="N300" s="147"/>
      <c r="O300" s="147"/>
      <c r="P300" s="147"/>
      <c r="Q300" s="147"/>
      <c r="R300" s="147"/>
      <c r="S300" s="147"/>
      <c r="T300" s="147"/>
      <c r="U300" s="147"/>
      <c r="V300" s="147"/>
      <c r="W300" s="147"/>
      <c r="X300" s="147"/>
      <c r="Y300" s="147"/>
      <c r="Z300" s="147"/>
      <c r="AA300" s="147"/>
      <c r="AB300" s="147"/>
      <c r="AC300" s="147"/>
      <c r="AD300" s="147"/>
      <c r="AE300" s="147"/>
      <c r="AF300" s="147"/>
      <c r="AG300" s="147"/>
    </row>
    <row r="301" spans="4:33" ht="15">
      <c r="D301" s="147"/>
      <c r="E301" s="147"/>
      <c r="F301" s="147"/>
      <c r="G301" s="147"/>
      <c r="H301" s="147"/>
      <c r="I301" s="147"/>
      <c r="J301" s="147"/>
      <c r="K301" s="147"/>
      <c r="L301" s="147"/>
      <c r="M301" s="147"/>
      <c r="N301" s="147"/>
      <c r="O301" s="147"/>
      <c r="P301" s="147"/>
      <c r="Q301" s="147"/>
      <c r="R301" s="147"/>
      <c r="S301" s="147"/>
      <c r="T301" s="147"/>
      <c r="U301" s="147"/>
      <c r="V301" s="147"/>
      <c r="W301" s="147"/>
      <c r="X301" s="147"/>
      <c r="Y301" s="147"/>
      <c r="Z301" s="147"/>
      <c r="AA301" s="147"/>
      <c r="AB301" s="147"/>
      <c r="AC301" s="147"/>
      <c r="AD301" s="147"/>
      <c r="AE301" s="147"/>
      <c r="AF301" s="147"/>
      <c r="AG301" s="147"/>
    </row>
    <row r="302" spans="4:33" ht="15">
      <c r="D302" s="147"/>
      <c r="E302" s="147"/>
      <c r="F302" s="147"/>
      <c r="G302" s="147"/>
      <c r="H302" s="147"/>
      <c r="I302" s="147"/>
      <c r="J302" s="147"/>
      <c r="K302" s="147"/>
      <c r="L302" s="147"/>
      <c r="M302" s="147"/>
      <c r="N302" s="147"/>
      <c r="O302" s="147"/>
      <c r="P302" s="147"/>
      <c r="Q302" s="147"/>
      <c r="R302" s="147"/>
      <c r="S302" s="147"/>
      <c r="T302" s="147"/>
      <c r="U302" s="147"/>
      <c r="V302" s="147"/>
      <c r="W302" s="147"/>
      <c r="X302" s="147"/>
      <c r="Y302" s="147"/>
      <c r="Z302" s="147"/>
      <c r="AA302" s="147"/>
      <c r="AB302" s="147"/>
      <c r="AC302" s="147"/>
      <c r="AD302" s="147"/>
      <c r="AE302" s="147"/>
      <c r="AF302" s="147"/>
      <c r="AG302" s="147"/>
    </row>
    <row r="303" spans="4:33" ht="15">
      <c r="D303" s="147"/>
      <c r="E303" s="147"/>
      <c r="F303" s="147"/>
      <c r="G303" s="147"/>
      <c r="H303" s="147"/>
      <c r="I303" s="147"/>
      <c r="J303" s="147"/>
      <c r="K303" s="147"/>
      <c r="L303" s="147"/>
      <c r="M303" s="147"/>
      <c r="N303" s="147"/>
      <c r="O303" s="147"/>
      <c r="P303" s="147"/>
      <c r="Q303" s="147"/>
      <c r="R303" s="147"/>
      <c r="S303" s="147"/>
      <c r="T303" s="147"/>
      <c r="U303" s="147"/>
      <c r="V303" s="147"/>
      <c r="W303" s="147"/>
      <c r="X303" s="147"/>
      <c r="Y303" s="147"/>
      <c r="Z303" s="147"/>
      <c r="AA303" s="147"/>
      <c r="AB303" s="147"/>
      <c r="AC303" s="147"/>
      <c r="AD303" s="147"/>
      <c r="AE303" s="147"/>
      <c r="AF303" s="147"/>
      <c r="AG303" s="147"/>
    </row>
    <row r="304" spans="4:33" ht="15">
      <c r="D304" s="147"/>
      <c r="E304" s="147"/>
      <c r="F304" s="147"/>
      <c r="G304" s="147"/>
      <c r="H304" s="147"/>
      <c r="I304" s="147"/>
      <c r="J304" s="147"/>
      <c r="K304" s="147"/>
      <c r="L304" s="147"/>
      <c r="M304" s="147"/>
      <c r="N304" s="147"/>
      <c r="O304" s="147"/>
      <c r="P304" s="147"/>
      <c r="Q304" s="147"/>
      <c r="R304" s="147"/>
      <c r="S304" s="147"/>
      <c r="T304" s="147"/>
      <c r="U304" s="147"/>
      <c r="V304" s="147"/>
      <c r="W304" s="147"/>
      <c r="X304" s="147"/>
      <c r="Y304" s="147"/>
      <c r="Z304" s="147"/>
      <c r="AA304" s="147"/>
      <c r="AB304" s="147"/>
      <c r="AC304" s="147"/>
      <c r="AD304" s="147"/>
      <c r="AE304" s="147"/>
      <c r="AF304" s="147"/>
      <c r="AG304" s="147"/>
    </row>
    <row r="305" spans="4:33" ht="15">
      <c r="D305" s="147"/>
      <c r="E305" s="147"/>
      <c r="F305" s="147"/>
      <c r="G305" s="147"/>
      <c r="H305" s="147"/>
      <c r="I305" s="147"/>
      <c r="J305" s="147"/>
      <c r="K305" s="147"/>
      <c r="L305" s="147"/>
      <c r="M305" s="147"/>
      <c r="N305" s="147"/>
      <c r="O305" s="147"/>
      <c r="P305" s="147"/>
      <c r="Q305" s="147"/>
      <c r="R305" s="147"/>
      <c r="S305" s="147"/>
      <c r="T305" s="147"/>
      <c r="U305" s="147"/>
      <c r="V305" s="147"/>
      <c r="W305" s="147"/>
      <c r="X305" s="147"/>
      <c r="Y305" s="147"/>
      <c r="Z305" s="147"/>
      <c r="AA305" s="147"/>
      <c r="AB305" s="147"/>
      <c r="AC305" s="147"/>
      <c r="AD305" s="147"/>
      <c r="AE305" s="147"/>
      <c r="AF305" s="147"/>
      <c r="AG305" s="147"/>
    </row>
    <row r="306" spans="4:33" ht="15">
      <c r="D306" s="147"/>
      <c r="E306" s="147"/>
      <c r="F306" s="147"/>
      <c r="G306" s="147"/>
      <c r="H306" s="147"/>
      <c r="I306" s="147"/>
      <c r="J306" s="147"/>
      <c r="K306" s="147"/>
      <c r="L306" s="147"/>
      <c r="M306" s="147"/>
      <c r="N306" s="147"/>
      <c r="O306" s="147"/>
      <c r="P306" s="147"/>
      <c r="Q306" s="147"/>
      <c r="R306" s="147"/>
      <c r="S306" s="147"/>
      <c r="T306" s="147"/>
      <c r="U306" s="147"/>
      <c r="V306" s="147"/>
      <c r="W306" s="147"/>
      <c r="X306" s="147"/>
      <c r="Y306" s="147"/>
      <c r="Z306" s="147"/>
      <c r="AA306" s="147"/>
      <c r="AB306" s="147"/>
      <c r="AC306" s="147"/>
      <c r="AD306" s="147"/>
      <c r="AE306" s="147"/>
      <c r="AF306" s="147"/>
      <c r="AG306" s="147"/>
    </row>
    <row r="307" spans="4:33" ht="15">
      <c r="D307" s="147"/>
      <c r="E307" s="147"/>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row>
    <row r="308" spans="4:33" ht="15">
      <c r="D308" s="147"/>
      <c r="E308" s="147"/>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row>
    <row r="309" spans="4:33" ht="15">
      <c r="D309" s="147"/>
      <c r="E309" s="147"/>
      <c r="F309" s="147"/>
      <c r="G309" s="147"/>
      <c r="H309" s="147"/>
      <c r="I309" s="147"/>
      <c r="J309" s="147"/>
      <c r="K309" s="147"/>
      <c r="L309" s="147"/>
      <c r="M309" s="147"/>
      <c r="N309" s="147"/>
      <c r="O309" s="147"/>
      <c r="P309" s="147"/>
      <c r="Q309" s="147"/>
      <c r="R309" s="147"/>
      <c r="S309" s="147"/>
      <c r="T309" s="147"/>
      <c r="U309" s="147"/>
      <c r="V309" s="147"/>
      <c r="W309" s="147"/>
      <c r="X309" s="147"/>
      <c r="Y309" s="147"/>
      <c r="Z309" s="147"/>
      <c r="AA309" s="147"/>
      <c r="AB309" s="147"/>
      <c r="AC309" s="147"/>
      <c r="AD309" s="147"/>
      <c r="AE309" s="147"/>
      <c r="AF309" s="147"/>
      <c r="AG309" s="147"/>
    </row>
    <row r="310" spans="4:33" ht="15">
      <c r="D310" s="147"/>
      <c r="E310" s="147"/>
      <c r="F310" s="147"/>
      <c r="G310" s="147"/>
      <c r="H310" s="147"/>
      <c r="I310" s="147"/>
      <c r="J310" s="147"/>
      <c r="K310" s="147"/>
      <c r="L310" s="147"/>
      <c r="M310" s="147"/>
      <c r="N310" s="147"/>
      <c r="O310" s="147"/>
      <c r="P310" s="147"/>
      <c r="Q310" s="147"/>
      <c r="R310" s="147"/>
      <c r="S310" s="147"/>
      <c r="T310" s="147"/>
      <c r="U310" s="147"/>
      <c r="V310" s="147"/>
      <c r="W310" s="147"/>
      <c r="X310" s="147"/>
      <c r="Y310" s="147"/>
      <c r="Z310" s="147"/>
      <c r="AA310" s="147"/>
      <c r="AB310" s="147"/>
      <c r="AC310" s="147"/>
      <c r="AD310" s="147"/>
      <c r="AE310" s="147"/>
      <c r="AF310" s="147"/>
      <c r="AG310" s="147"/>
    </row>
    <row r="311" spans="4:33" ht="15">
      <c r="D311" s="147"/>
      <c r="E311" s="147"/>
      <c r="F311" s="147"/>
      <c r="G311" s="147"/>
      <c r="H311" s="147"/>
      <c r="I311" s="147"/>
      <c r="J311" s="147"/>
      <c r="K311" s="147"/>
      <c r="L311" s="147"/>
      <c r="M311" s="147"/>
      <c r="N311" s="147"/>
      <c r="O311" s="147"/>
      <c r="P311" s="147"/>
      <c r="Q311" s="147"/>
      <c r="R311" s="147"/>
      <c r="S311" s="147"/>
      <c r="T311" s="147"/>
      <c r="U311" s="147"/>
      <c r="V311" s="147"/>
      <c r="W311" s="147"/>
      <c r="X311" s="147"/>
      <c r="Y311" s="147"/>
      <c r="Z311" s="147"/>
      <c r="AA311" s="147"/>
      <c r="AB311" s="147"/>
      <c r="AC311" s="147"/>
      <c r="AD311" s="147"/>
      <c r="AE311" s="147"/>
      <c r="AF311" s="147"/>
      <c r="AG311" s="147"/>
    </row>
    <row r="312" spans="4:33" ht="15">
      <c r="D312" s="147"/>
      <c r="E312" s="147"/>
      <c r="F312" s="147"/>
      <c r="G312" s="147"/>
      <c r="H312" s="147"/>
      <c r="I312" s="147"/>
      <c r="J312" s="147"/>
      <c r="K312" s="147"/>
      <c r="L312" s="147"/>
      <c r="M312" s="147"/>
      <c r="N312" s="147"/>
      <c r="O312" s="147"/>
      <c r="P312" s="147"/>
      <c r="Q312" s="147"/>
      <c r="R312" s="147"/>
      <c r="S312" s="147"/>
      <c r="T312" s="147"/>
      <c r="U312" s="147"/>
      <c r="V312" s="147"/>
      <c r="W312" s="147"/>
      <c r="X312" s="147"/>
      <c r="Y312" s="147"/>
      <c r="Z312" s="147"/>
      <c r="AA312" s="147"/>
      <c r="AB312" s="147"/>
      <c r="AC312" s="147"/>
      <c r="AD312" s="147"/>
      <c r="AE312" s="147"/>
      <c r="AF312" s="147"/>
      <c r="AG312" s="147"/>
    </row>
    <row r="313" spans="4:33" ht="15">
      <c r="D313" s="147"/>
      <c r="E313" s="147"/>
      <c r="F313" s="147"/>
      <c r="G313" s="147"/>
      <c r="H313" s="147"/>
      <c r="I313" s="147"/>
      <c r="J313" s="147"/>
      <c r="K313" s="147"/>
      <c r="L313" s="147"/>
      <c r="M313" s="147"/>
      <c r="N313" s="147"/>
      <c r="O313" s="147"/>
      <c r="P313" s="147"/>
      <c r="Q313" s="147"/>
      <c r="R313" s="147"/>
      <c r="S313" s="147"/>
      <c r="T313" s="147"/>
      <c r="U313" s="147"/>
      <c r="V313" s="147"/>
      <c r="W313" s="147"/>
      <c r="X313" s="147"/>
      <c r="Y313" s="147"/>
      <c r="Z313" s="147"/>
      <c r="AA313" s="147"/>
      <c r="AB313" s="147"/>
      <c r="AC313" s="147"/>
      <c r="AD313" s="147"/>
      <c r="AE313" s="147"/>
      <c r="AF313" s="147"/>
      <c r="AG313" s="147"/>
    </row>
    <row r="314" spans="4:33" ht="15">
      <c r="D314" s="147"/>
      <c r="E314" s="147"/>
      <c r="F314" s="147"/>
      <c r="G314" s="147"/>
      <c r="H314" s="147"/>
      <c r="I314" s="147"/>
      <c r="J314" s="147"/>
      <c r="K314" s="147"/>
      <c r="L314" s="147"/>
      <c r="M314" s="147"/>
      <c r="N314" s="147"/>
      <c r="O314" s="147"/>
      <c r="P314" s="147"/>
      <c r="Q314" s="147"/>
      <c r="R314" s="147"/>
      <c r="S314" s="147"/>
      <c r="T314" s="147"/>
      <c r="U314" s="147"/>
      <c r="V314" s="147"/>
      <c r="W314" s="147"/>
      <c r="X314" s="147"/>
      <c r="Y314" s="147"/>
      <c r="Z314" s="147"/>
      <c r="AA314" s="147"/>
      <c r="AB314" s="147"/>
      <c r="AC314" s="147"/>
      <c r="AD314" s="147"/>
      <c r="AE314" s="147"/>
      <c r="AF314" s="147"/>
      <c r="AG314" s="147"/>
    </row>
    <row r="315" spans="4:33" ht="15">
      <c r="D315" s="147"/>
      <c r="E315" s="147"/>
      <c r="F315" s="147"/>
      <c r="G315" s="147"/>
      <c r="H315" s="147"/>
      <c r="I315" s="147"/>
      <c r="J315" s="147"/>
      <c r="K315" s="147"/>
      <c r="L315" s="147"/>
      <c r="M315" s="147"/>
      <c r="N315" s="147"/>
      <c r="O315" s="147"/>
      <c r="P315" s="147"/>
      <c r="Q315" s="147"/>
      <c r="R315" s="147"/>
      <c r="S315" s="147"/>
      <c r="T315" s="147"/>
      <c r="U315" s="147"/>
      <c r="V315" s="147"/>
      <c r="W315" s="147"/>
      <c r="X315" s="147"/>
      <c r="Y315" s="147"/>
      <c r="Z315" s="147"/>
      <c r="AA315" s="147"/>
      <c r="AB315" s="147"/>
      <c r="AC315" s="147"/>
      <c r="AD315" s="147"/>
      <c r="AE315" s="147"/>
      <c r="AF315" s="147"/>
      <c r="AG315" s="147"/>
    </row>
    <row r="316" spans="4:33" ht="15">
      <c r="D316" s="147"/>
      <c r="E316" s="147"/>
      <c r="F316" s="147"/>
      <c r="G316" s="147"/>
      <c r="H316" s="147"/>
      <c r="I316" s="147"/>
      <c r="J316" s="147"/>
      <c r="K316" s="147"/>
      <c r="L316" s="147"/>
      <c r="M316" s="147"/>
      <c r="N316" s="147"/>
      <c r="O316" s="147"/>
      <c r="P316" s="147"/>
      <c r="Q316" s="147"/>
      <c r="R316" s="147"/>
      <c r="S316" s="147"/>
      <c r="T316" s="147"/>
      <c r="U316" s="147"/>
      <c r="V316" s="147"/>
      <c r="W316" s="147"/>
      <c r="X316" s="147"/>
      <c r="Y316" s="147"/>
      <c r="Z316" s="147"/>
      <c r="AA316" s="147"/>
      <c r="AB316" s="147"/>
      <c r="AC316" s="147"/>
      <c r="AD316" s="147"/>
      <c r="AE316" s="147"/>
      <c r="AF316" s="147"/>
      <c r="AG316" s="147"/>
    </row>
    <row r="317" spans="4:33" ht="15">
      <c r="D317" s="147"/>
      <c r="E317" s="147"/>
      <c r="F317" s="147"/>
      <c r="G317" s="147"/>
      <c r="H317" s="147"/>
      <c r="I317" s="147"/>
      <c r="J317" s="147"/>
      <c r="K317" s="147"/>
      <c r="L317" s="147"/>
      <c r="M317" s="147"/>
      <c r="N317" s="147"/>
      <c r="O317" s="147"/>
      <c r="P317" s="147"/>
      <c r="Q317" s="147"/>
      <c r="R317" s="147"/>
      <c r="S317" s="147"/>
      <c r="T317" s="147"/>
      <c r="U317" s="147"/>
      <c r="V317" s="147"/>
      <c r="W317" s="147"/>
      <c r="X317" s="147"/>
      <c r="Y317" s="147"/>
      <c r="Z317" s="147"/>
      <c r="AA317" s="147"/>
      <c r="AB317" s="147"/>
      <c r="AC317" s="147"/>
      <c r="AD317" s="147"/>
      <c r="AE317" s="147"/>
      <c r="AF317" s="147"/>
      <c r="AG317" s="147"/>
    </row>
    <row r="318" spans="4:33" ht="15">
      <c r="D318" s="147"/>
      <c r="E318" s="147"/>
      <c r="F318" s="147"/>
      <c r="G318" s="147"/>
      <c r="H318" s="147"/>
      <c r="I318" s="147"/>
      <c r="J318" s="147"/>
      <c r="K318" s="147"/>
      <c r="L318" s="147"/>
      <c r="M318" s="147"/>
      <c r="N318" s="147"/>
      <c r="O318" s="147"/>
      <c r="P318" s="147"/>
      <c r="Q318" s="147"/>
      <c r="R318" s="147"/>
      <c r="S318" s="147"/>
      <c r="T318" s="147"/>
      <c r="U318" s="147"/>
      <c r="V318" s="147"/>
      <c r="W318" s="147"/>
      <c r="X318" s="147"/>
      <c r="Y318" s="147"/>
      <c r="Z318" s="147"/>
      <c r="AA318" s="147"/>
      <c r="AB318" s="147"/>
      <c r="AC318" s="147"/>
      <c r="AD318" s="147"/>
      <c r="AE318" s="147"/>
      <c r="AF318" s="147"/>
      <c r="AG318" s="147"/>
    </row>
    <row r="319" spans="4:33" ht="15">
      <c r="D319" s="147"/>
      <c r="E319" s="147"/>
      <c r="F319" s="147"/>
      <c r="G319" s="147"/>
      <c r="H319" s="147"/>
      <c r="I319" s="147"/>
      <c r="J319" s="147"/>
      <c r="K319" s="147"/>
      <c r="L319" s="147"/>
      <c r="M319" s="147"/>
      <c r="N319" s="147"/>
      <c r="O319" s="147"/>
      <c r="P319" s="147"/>
      <c r="Q319" s="147"/>
      <c r="R319" s="147"/>
      <c r="S319" s="147"/>
      <c r="T319" s="147"/>
      <c r="U319" s="147"/>
      <c r="V319" s="147"/>
      <c r="W319" s="147"/>
      <c r="X319" s="147"/>
      <c r="Y319" s="147"/>
      <c r="Z319" s="147"/>
      <c r="AA319" s="147"/>
      <c r="AB319" s="147"/>
      <c r="AC319" s="147"/>
      <c r="AD319" s="147"/>
      <c r="AE319" s="147"/>
      <c r="AF319" s="147"/>
      <c r="AG319" s="147"/>
    </row>
    <row r="320" spans="4:33" ht="15">
      <c r="D320" s="147"/>
      <c r="E320" s="147"/>
      <c r="F320" s="147"/>
      <c r="G320" s="147"/>
      <c r="H320" s="147"/>
      <c r="I320" s="147"/>
      <c r="J320" s="147"/>
      <c r="K320" s="147"/>
      <c r="L320" s="147"/>
      <c r="M320" s="147"/>
      <c r="N320" s="147"/>
      <c r="O320" s="147"/>
      <c r="P320" s="147"/>
      <c r="Q320" s="147"/>
      <c r="R320" s="147"/>
      <c r="S320" s="147"/>
      <c r="T320" s="147"/>
      <c r="U320" s="147"/>
      <c r="V320" s="147"/>
      <c r="W320" s="147"/>
      <c r="X320" s="147"/>
      <c r="Y320" s="147"/>
      <c r="Z320" s="147"/>
      <c r="AA320" s="147"/>
      <c r="AB320" s="147"/>
      <c r="AC320" s="147"/>
      <c r="AD320" s="147"/>
      <c r="AE320" s="147"/>
      <c r="AF320" s="147"/>
      <c r="AG320" s="147"/>
    </row>
    <row r="321" spans="4:33" ht="15">
      <c r="D321" s="147"/>
      <c r="E321" s="147"/>
      <c r="F321" s="147"/>
      <c r="G321" s="147"/>
      <c r="H321" s="147"/>
      <c r="I321" s="147"/>
      <c r="J321" s="147"/>
      <c r="K321" s="147"/>
      <c r="L321" s="147"/>
      <c r="M321" s="147"/>
      <c r="N321" s="147"/>
      <c r="O321" s="147"/>
      <c r="P321" s="147"/>
      <c r="Q321" s="147"/>
      <c r="R321" s="147"/>
      <c r="S321" s="147"/>
      <c r="T321" s="147"/>
      <c r="U321" s="147"/>
      <c r="V321" s="147"/>
      <c r="W321" s="147"/>
      <c r="X321" s="147"/>
      <c r="Y321" s="147"/>
      <c r="Z321" s="147"/>
      <c r="AA321" s="147"/>
      <c r="AB321" s="147"/>
      <c r="AC321" s="147"/>
      <c r="AD321" s="147"/>
      <c r="AE321" s="147"/>
      <c r="AF321" s="147"/>
      <c r="AG321" s="147"/>
    </row>
    <row r="322" spans="4:33" ht="15">
      <c r="D322" s="147"/>
      <c r="E322" s="147"/>
      <c r="F322" s="147"/>
      <c r="G322" s="147"/>
      <c r="H322" s="147"/>
      <c r="I322" s="147"/>
      <c r="J322" s="147"/>
      <c r="K322" s="147"/>
      <c r="L322" s="147"/>
      <c r="M322" s="147"/>
      <c r="N322" s="147"/>
      <c r="O322" s="147"/>
      <c r="P322" s="147"/>
      <c r="Q322" s="147"/>
      <c r="R322" s="147"/>
      <c r="S322" s="147"/>
      <c r="T322" s="147"/>
      <c r="U322" s="147"/>
      <c r="V322" s="147"/>
      <c r="W322" s="147"/>
      <c r="X322" s="147"/>
      <c r="Y322" s="147"/>
      <c r="Z322" s="147"/>
      <c r="AA322" s="147"/>
      <c r="AB322" s="147"/>
      <c r="AC322" s="147"/>
      <c r="AD322" s="147"/>
      <c r="AE322" s="147"/>
      <c r="AF322" s="147"/>
      <c r="AG322" s="147"/>
    </row>
    <row r="323" spans="4:33" ht="15">
      <c r="D323" s="147"/>
      <c r="E323" s="147"/>
      <c r="F323" s="147"/>
      <c r="G323" s="147"/>
      <c r="H323" s="147"/>
      <c r="I323" s="147"/>
      <c r="J323" s="147"/>
      <c r="K323" s="147"/>
      <c r="L323" s="147"/>
      <c r="M323" s="147"/>
      <c r="N323" s="147"/>
      <c r="O323" s="147"/>
      <c r="P323" s="147"/>
      <c r="Q323" s="147"/>
      <c r="R323" s="147"/>
      <c r="S323" s="147"/>
      <c r="T323" s="147"/>
      <c r="U323" s="147"/>
      <c r="V323" s="147"/>
      <c r="W323" s="147"/>
      <c r="X323" s="147"/>
      <c r="Y323" s="147"/>
      <c r="Z323" s="147"/>
      <c r="AA323" s="147"/>
      <c r="AB323" s="147"/>
      <c r="AC323" s="147"/>
      <c r="AD323" s="147"/>
      <c r="AE323" s="147"/>
      <c r="AF323" s="147"/>
      <c r="AG323" s="147"/>
    </row>
    <row r="324" spans="4:33" ht="15">
      <c r="D324" s="147"/>
      <c r="E324" s="147"/>
      <c r="F324" s="147"/>
      <c r="G324" s="147"/>
      <c r="H324" s="147"/>
      <c r="I324" s="147"/>
      <c r="J324" s="147"/>
      <c r="K324" s="147"/>
      <c r="L324" s="147"/>
      <c r="M324" s="147"/>
      <c r="N324" s="147"/>
      <c r="O324" s="147"/>
      <c r="P324" s="147"/>
      <c r="Q324" s="147"/>
      <c r="R324" s="147"/>
      <c r="S324" s="147"/>
      <c r="T324" s="147"/>
      <c r="U324" s="147"/>
      <c r="V324" s="147"/>
      <c r="W324" s="147"/>
      <c r="X324" s="147"/>
      <c r="Y324" s="147"/>
      <c r="Z324" s="147"/>
      <c r="AA324" s="147"/>
      <c r="AB324" s="147"/>
      <c r="AC324" s="147"/>
      <c r="AD324" s="147"/>
      <c r="AE324" s="147"/>
      <c r="AF324" s="147"/>
      <c r="AG324" s="147"/>
    </row>
    <row r="325" spans="4:33" ht="15">
      <c r="D325" s="147"/>
      <c r="E325" s="147"/>
      <c r="F325" s="147"/>
      <c r="G325" s="147"/>
      <c r="H325" s="147"/>
      <c r="I325" s="147"/>
      <c r="J325" s="147"/>
      <c r="K325" s="147"/>
      <c r="L325" s="147"/>
      <c r="M325" s="147"/>
      <c r="N325" s="147"/>
      <c r="O325" s="147"/>
      <c r="P325" s="147"/>
      <c r="Q325" s="147"/>
      <c r="R325" s="147"/>
      <c r="S325" s="147"/>
      <c r="T325" s="147"/>
      <c r="U325" s="147"/>
      <c r="V325" s="147"/>
      <c r="W325" s="147"/>
      <c r="X325" s="147"/>
      <c r="Y325" s="147"/>
      <c r="Z325" s="147"/>
      <c r="AA325" s="147"/>
      <c r="AB325" s="147"/>
      <c r="AC325" s="147"/>
      <c r="AD325" s="147"/>
      <c r="AE325" s="147"/>
      <c r="AF325" s="147"/>
      <c r="AG325" s="147"/>
    </row>
    <row r="326" spans="4:33" ht="15">
      <c r="D326" s="147"/>
      <c r="E326" s="147"/>
      <c r="F326" s="147"/>
      <c r="G326" s="147"/>
      <c r="H326" s="147"/>
      <c r="I326" s="147"/>
      <c r="J326" s="147"/>
      <c r="K326" s="147"/>
      <c r="L326" s="147"/>
      <c r="M326" s="147"/>
      <c r="N326" s="147"/>
      <c r="O326" s="147"/>
      <c r="P326" s="147"/>
      <c r="Q326" s="147"/>
      <c r="R326" s="147"/>
      <c r="S326" s="147"/>
      <c r="T326" s="147"/>
      <c r="U326" s="147"/>
      <c r="V326" s="147"/>
      <c r="W326" s="147"/>
      <c r="X326" s="147"/>
      <c r="Y326" s="147"/>
      <c r="Z326" s="147"/>
      <c r="AA326" s="147"/>
      <c r="AB326" s="147"/>
      <c r="AC326" s="147"/>
      <c r="AD326" s="147"/>
      <c r="AE326" s="147"/>
      <c r="AF326" s="147"/>
      <c r="AG326" s="147"/>
    </row>
    <row r="327" spans="4:33" ht="15">
      <c r="D327" s="147"/>
      <c r="E327" s="147"/>
      <c r="F327" s="147"/>
      <c r="G327" s="147"/>
      <c r="H327" s="147"/>
      <c r="I327" s="147"/>
      <c r="J327" s="147"/>
      <c r="K327" s="147"/>
      <c r="L327" s="147"/>
      <c r="M327" s="147"/>
      <c r="N327" s="147"/>
      <c r="O327" s="147"/>
      <c r="P327" s="147"/>
      <c r="Q327" s="147"/>
      <c r="R327" s="147"/>
      <c r="S327" s="147"/>
      <c r="T327" s="147"/>
      <c r="U327" s="147"/>
      <c r="V327" s="147"/>
      <c r="W327" s="147"/>
      <c r="X327" s="147"/>
      <c r="Y327" s="147"/>
      <c r="Z327" s="147"/>
      <c r="AA327" s="147"/>
      <c r="AB327" s="147"/>
      <c r="AC327" s="147"/>
      <c r="AD327" s="147"/>
      <c r="AE327" s="147"/>
      <c r="AF327" s="147"/>
      <c r="AG327" s="147"/>
    </row>
    <row r="328" spans="4:33" ht="15">
      <c r="D328" s="147"/>
      <c r="E328" s="147"/>
      <c r="F328" s="147"/>
      <c r="G328" s="147"/>
      <c r="H328" s="147"/>
      <c r="I328" s="147"/>
      <c r="J328" s="147"/>
      <c r="K328" s="147"/>
      <c r="L328" s="147"/>
      <c r="M328" s="147"/>
      <c r="N328" s="147"/>
      <c r="O328" s="147"/>
      <c r="P328" s="147"/>
      <c r="Q328" s="147"/>
      <c r="R328" s="147"/>
      <c r="S328" s="147"/>
      <c r="T328" s="147"/>
      <c r="U328" s="147"/>
      <c r="V328" s="147"/>
      <c r="W328" s="147"/>
      <c r="X328" s="147"/>
      <c r="Y328" s="147"/>
      <c r="Z328" s="147"/>
      <c r="AA328" s="147"/>
      <c r="AB328" s="147"/>
      <c r="AC328" s="147"/>
      <c r="AD328" s="147"/>
      <c r="AE328" s="147"/>
      <c r="AF328" s="147"/>
      <c r="AG328" s="147"/>
    </row>
    <row r="329" spans="4:33" ht="15">
      <c r="D329" s="147"/>
      <c r="E329" s="147"/>
      <c r="F329" s="147"/>
      <c r="G329" s="147"/>
      <c r="H329" s="147"/>
      <c r="I329" s="147"/>
      <c r="J329" s="147"/>
      <c r="K329" s="147"/>
      <c r="L329" s="147"/>
      <c r="M329" s="147"/>
      <c r="N329" s="147"/>
      <c r="O329" s="147"/>
      <c r="P329" s="147"/>
      <c r="Q329" s="147"/>
      <c r="R329" s="147"/>
      <c r="S329" s="147"/>
      <c r="T329" s="147"/>
      <c r="U329" s="147"/>
      <c r="V329" s="147"/>
      <c r="W329" s="147"/>
      <c r="X329" s="147"/>
      <c r="Y329" s="147"/>
      <c r="Z329" s="147"/>
      <c r="AA329" s="147"/>
      <c r="AB329" s="147"/>
      <c r="AC329" s="147"/>
      <c r="AD329" s="147"/>
      <c r="AE329" s="147"/>
      <c r="AF329" s="147"/>
      <c r="AG329" s="147"/>
    </row>
    <row r="330" spans="4:33" ht="15">
      <c r="D330" s="147"/>
      <c r="E330" s="147"/>
      <c r="F330" s="147"/>
      <c r="G330" s="147"/>
      <c r="H330" s="147"/>
      <c r="I330" s="147"/>
      <c r="J330" s="147"/>
      <c r="K330" s="147"/>
      <c r="L330" s="147"/>
      <c r="M330" s="147"/>
      <c r="N330" s="147"/>
      <c r="O330" s="147"/>
      <c r="P330" s="147"/>
      <c r="Q330" s="147"/>
      <c r="R330" s="147"/>
      <c r="S330" s="147"/>
      <c r="T330" s="147"/>
      <c r="U330" s="147"/>
      <c r="V330" s="147"/>
      <c r="W330" s="147"/>
      <c r="X330" s="147"/>
      <c r="Y330" s="147"/>
      <c r="Z330" s="147"/>
      <c r="AA330" s="147"/>
      <c r="AB330" s="147"/>
      <c r="AC330" s="147"/>
      <c r="AD330" s="147"/>
      <c r="AE330" s="147"/>
      <c r="AF330" s="147"/>
      <c r="AG330" s="147"/>
    </row>
  </sheetData>
  <sheetProtection/>
  <printOptions/>
  <pageMargins left="0.7" right="0.7" top="0.75" bottom="0.75" header="0.3" footer="0.3"/>
  <pageSetup fitToHeight="1" fitToWidth="1" horizontalDpi="300" verticalDpi="300" orientation="landscape" paperSize="9" scale="69" r:id="rId2"/>
  <drawing r:id="rId1"/>
</worksheet>
</file>

<file path=xl/worksheets/sheet6.xml><?xml version="1.0" encoding="utf-8"?>
<worksheet xmlns="http://schemas.openxmlformats.org/spreadsheetml/2006/main" xmlns:r="http://schemas.openxmlformats.org/officeDocument/2006/relationships">
  <sheetPr>
    <tabColor theme="4"/>
  </sheetPr>
  <dimension ref="A1:B1"/>
  <sheetViews>
    <sheetView zoomScale="85" zoomScaleNormal="85" zoomScalePageLayoutView="0" workbookViewId="0" topLeftCell="A12">
      <selection activeCell="A1" sqref="A1"/>
    </sheetView>
  </sheetViews>
  <sheetFormatPr defaultColWidth="8.8515625" defaultRowHeight="15"/>
  <cols>
    <col min="1" max="1" width="6.421875" style="147" customWidth="1"/>
    <col min="2" max="16384" width="8.8515625" style="147" customWidth="1"/>
  </cols>
  <sheetData>
    <row r="1" spans="1:2" ht="25.5">
      <c r="A1" s="149"/>
      <c r="B1" s="149" t="s">
        <v>127</v>
      </c>
    </row>
    <row r="3" ht="15" hidden="1"/>
    <row r="4" ht="15" hidden="1"/>
    <row r="22" ht="15" hidden="1"/>
    <row r="40" ht="15" hidden="1"/>
  </sheetData>
  <sheetProtection/>
  <printOptions/>
  <pageMargins left="0.7086614173228347" right="0.7086614173228347" top="0.35433070866141736" bottom="0.35433070866141736"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4"/>
  </sheetPr>
  <dimension ref="A1:Y246"/>
  <sheetViews>
    <sheetView zoomScale="70" zoomScaleNormal="70" zoomScalePageLayoutView="0" workbookViewId="0" topLeftCell="A178">
      <selection activeCell="B246" sqref="B246"/>
    </sheetView>
  </sheetViews>
  <sheetFormatPr defaultColWidth="8.8515625" defaultRowHeight="15"/>
  <cols>
    <col min="1" max="2" width="15.7109375" style="12" customWidth="1"/>
    <col min="3" max="3" width="8.8515625" style="12" customWidth="1"/>
    <col min="4" max="4" width="13.8515625" style="12" customWidth="1"/>
    <col min="5" max="5" width="13.7109375" style="12" bestFit="1" customWidth="1"/>
    <col min="6" max="14" width="8.8515625" style="12" customWidth="1"/>
    <col min="15" max="16" width="15.7109375" style="14" customWidth="1"/>
    <col min="17" max="17" width="18.7109375" style="14" customWidth="1"/>
    <col min="18" max="18" width="13.8515625" style="14" customWidth="1"/>
    <col min="19" max="19" width="13.7109375" style="14" bestFit="1" customWidth="1"/>
    <col min="20" max="26" width="8.8515625" style="14" customWidth="1"/>
    <col min="27" max="16384" width="8.8515625" style="12" customWidth="1"/>
  </cols>
  <sheetData>
    <row r="1" spans="1:16" ht="15">
      <c r="A1" s="11" t="s">
        <v>47</v>
      </c>
      <c r="B1" s="11"/>
      <c r="O1" s="13" t="s">
        <v>47</v>
      </c>
      <c r="P1" s="13"/>
    </row>
    <row r="4" spans="1:16" ht="15">
      <c r="A4" s="11" t="s">
        <v>41</v>
      </c>
      <c r="B4" s="11"/>
      <c r="O4" s="13" t="s">
        <v>41</v>
      </c>
      <c r="P4" s="13"/>
    </row>
    <row r="6" spans="1:19" ht="15">
      <c r="A6" s="15"/>
      <c r="B6" s="15"/>
      <c r="C6" s="16" t="s">
        <v>1</v>
      </c>
      <c r="D6" s="16" t="s">
        <v>2</v>
      </c>
      <c r="E6" s="16" t="s">
        <v>3</v>
      </c>
      <c r="O6" s="17"/>
      <c r="P6" s="17"/>
      <c r="Q6" s="18" t="str">
        <f>C6</f>
        <v>Kennis</v>
      </c>
      <c r="R6" s="18" t="str">
        <f>D6</f>
        <v>Vaardigheden</v>
      </c>
      <c r="S6" s="18" t="str">
        <f>E6</f>
        <v>Competenties</v>
      </c>
    </row>
    <row r="7" spans="1:19" ht="15">
      <c r="A7" s="16" t="str">
        <f>BASIS!A5</f>
        <v>Uitmuntend</v>
      </c>
      <c r="B7" s="16" t="str">
        <f>BASIS!B5</f>
        <v>U</v>
      </c>
      <c r="C7" s="19">
        <f>COUNTIF(Input!C:C,$B7)</f>
        <v>1</v>
      </c>
      <c r="D7" s="19">
        <f>COUNTIF(Input!D:D,$B7)</f>
        <v>1</v>
      </c>
      <c r="E7" s="19">
        <f>COUNTIF(Input!E:E,$B7)</f>
        <v>1</v>
      </c>
      <c r="O7" s="18" t="str">
        <f>A7</f>
        <v>Uitmuntend</v>
      </c>
      <c r="P7" s="18" t="str">
        <f>B7</f>
        <v>U</v>
      </c>
      <c r="Q7" s="17">
        <f aca="true" t="shared" si="0" ref="Q7:S11">C7/C$12</f>
        <v>0.2</v>
      </c>
      <c r="R7" s="17">
        <f t="shared" si="0"/>
        <v>0.2</v>
      </c>
      <c r="S7" s="17">
        <f t="shared" si="0"/>
        <v>0.2</v>
      </c>
    </row>
    <row r="8" spans="1:19" ht="15">
      <c r="A8" s="16" t="str">
        <f>BASIS!A6</f>
        <v>Goed</v>
      </c>
      <c r="B8" s="16" t="str">
        <f>BASIS!B6</f>
        <v>G</v>
      </c>
      <c r="C8" s="19">
        <f>COUNTIF(Input!C:C,$B8)</f>
        <v>1</v>
      </c>
      <c r="D8" s="19">
        <f>COUNTIF(Input!D:D,$B8)</f>
        <v>1</v>
      </c>
      <c r="E8" s="19">
        <f>COUNTIF(Input!E:E,$B8)</f>
        <v>1</v>
      </c>
      <c r="O8" s="18" t="str">
        <f>A8</f>
        <v>Goed</v>
      </c>
      <c r="P8" s="18" t="str">
        <f>B8</f>
        <v>G</v>
      </c>
      <c r="Q8" s="17">
        <f t="shared" si="0"/>
        <v>0.2</v>
      </c>
      <c r="R8" s="17">
        <f t="shared" si="0"/>
        <v>0.2</v>
      </c>
      <c r="S8" s="17">
        <f t="shared" si="0"/>
        <v>0.2</v>
      </c>
    </row>
    <row r="9" spans="1:19" ht="15">
      <c r="A9" s="16" t="str">
        <f>BASIS!A7</f>
        <v>Voldoende</v>
      </c>
      <c r="B9" s="16" t="str">
        <f>BASIS!B7</f>
        <v>V</v>
      </c>
      <c r="C9" s="19">
        <f>COUNTIF(Input!C:C,$B9)</f>
        <v>1</v>
      </c>
      <c r="D9" s="19">
        <f>COUNTIF(Input!D:D,$B9)</f>
        <v>1</v>
      </c>
      <c r="E9" s="19">
        <f>COUNTIF(Input!E:E,$B9)</f>
        <v>1</v>
      </c>
      <c r="O9" s="18" t="str">
        <f>A9</f>
        <v>Voldoende</v>
      </c>
      <c r="P9" s="18" t="str">
        <f>B9</f>
        <v>V</v>
      </c>
      <c r="Q9" s="17">
        <f t="shared" si="0"/>
        <v>0.2</v>
      </c>
      <c r="R9" s="17">
        <f t="shared" si="0"/>
        <v>0.2</v>
      </c>
      <c r="S9" s="17">
        <f t="shared" si="0"/>
        <v>0.2</v>
      </c>
    </row>
    <row r="10" spans="1:19" ht="15">
      <c r="A10" s="16" t="str">
        <f>BASIS!A8</f>
        <v>Onvoldoende</v>
      </c>
      <c r="B10" s="16" t="str">
        <f>BASIS!B8</f>
        <v>O</v>
      </c>
      <c r="C10" s="19">
        <f>COUNTIF(Input!C:C,$B10)</f>
        <v>2</v>
      </c>
      <c r="D10" s="19">
        <f>COUNTIF(Input!D:D,$B10)</f>
        <v>2</v>
      </c>
      <c r="E10" s="19">
        <f>COUNTIF(Input!E:E,$B10)</f>
        <v>2</v>
      </c>
      <c r="O10" s="18" t="str">
        <f>A10</f>
        <v>Onvoldoende</v>
      </c>
      <c r="P10" s="18" t="str">
        <f>B10</f>
        <v>O</v>
      </c>
      <c r="Q10" s="17">
        <f t="shared" si="0"/>
        <v>0.4</v>
      </c>
      <c r="R10" s="17">
        <f t="shared" si="0"/>
        <v>0.4</v>
      </c>
      <c r="S10" s="17">
        <f t="shared" si="0"/>
        <v>0.4</v>
      </c>
    </row>
    <row r="11" spans="1:19" ht="15">
      <c r="A11" s="16">
        <f>BASIS!A9</f>
        <v>0</v>
      </c>
      <c r="B11" s="16">
        <f>BASIS!B9</f>
        <v>0</v>
      </c>
      <c r="C11" s="19">
        <f>COUNTIF(Input!C:C,$B11)</f>
        <v>0</v>
      </c>
      <c r="D11" s="19">
        <f>COUNTIF(Input!D:D,$B11)</f>
        <v>0</v>
      </c>
      <c r="E11" s="19">
        <f>COUNTIF(Input!E:E,$B11)</f>
        <v>0</v>
      </c>
      <c r="O11" s="18">
        <f>A11</f>
        <v>0</v>
      </c>
      <c r="P11" s="18">
        <f>B11</f>
        <v>0</v>
      </c>
      <c r="Q11" s="17">
        <f t="shared" si="0"/>
        <v>0</v>
      </c>
      <c r="R11" s="17">
        <f t="shared" si="0"/>
        <v>0</v>
      </c>
      <c r="S11" s="17">
        <f t="shared" si="0"/>
        <v>0</v>
      </c>
    </row>
    <row r="12" spans="1:19" ht="15">
      <c r="A12" s="16" t="s">
        <v>14</v>
      </c>
      <c r="B12" s="16"/>
      <c r="C12" s="20">
        <f>SUM(C7:C11)</f>
        <v>5</v>
      </c>
      <c r="D12" s="20">
        <f>SUM(D7:D11)</f>
        <v>5</v>
      </c>
      <c r="E12" s="20">
        <f>SUM(E7:E11)</f>
        <v>5</v>
      </c>
      <c r="O12" s="18" t="str">
        <f>A12</f>
        <v>Totaal</v>
      </c>
      <c r="P12" s="18"/>
      <c r="Q12" s="18"/>
      <c r="R12" s="18"/>
      <c r="S12" s="18"/>
    </row>
    <row r="15" spans="1:16" ht="15">
      <c r="A15" s="21" t="s">
        <v>42</v>
      </c>
      <c r="B15" s="21"/>
      <c r="O15" s="22" t="s">
        <v>42</v>
      </c>
      <c r="P15" s="22"/>
    </row>
    <row r="17" spans="1:17" ht="15">
      <c r="A17" s="15" t="str">
        <f>BASIS!A5</f>
        <v>Uitmuntend</v>
      </c>
      <c r="B17" s="15" t="str">
        <f>BASIS!B5</f>
        <v>U</v>
      </c>
      <c r="C17" s="19">
        <f>COUNTIF(Input!F:F,B17)</f>
        <v>0</v>
      </c>
      <c r="O17" s="18" t="str">
        <f>A17</f>
        <v>Uitmuntend</v>
      </c>
      <c r="P17" s="18" t="str">
        <f>B17</f>
        <v>U</v>
      </c>
      <c r="Q17" s="17">
        <f>C17/$C$22</f>
        <v>0</v>
      </c>
    </row>
    <row r="18" spans="1:17" ht="15">
      <c r="A18" s="15" t="str">
        <f>BASIS!A6</f>
        <v>Goed</v>
      </c>
      <c r="B18" s="15" t="str">
        <f>BASIS!B6</f>
        <v>G</v>
      </c>
      <c r="C18" s="19">
        <f>COUNTIF(Input!F:F,B18)</f>
        <v>0</v>
      </c>
      <c r="O18" s="18" t="str">
        <f>A18</f>
        <v>Goed</v>
      </c>
      <c r="P18" s="18" t="str">
        <f>B18</f>
        <v>G</v>
      </c>
      <c r="Q18" s="17">
        <f>C18/$C$22</f>
        <v>0</v>
      </c>
    </row>
    <row r="19" spans="1:17" ht="15">
      <c r="A19" s="15" t="str">
        <f>BASIS!A7</f>
        <v>Voldoende</v>
      </c>
      <c r="B19" s="15" t="str">
        <f>BASIS!B7</f>
        <v>V</v>
      </c>
      <c r="C19" s="19">
        <f>COUNTIF(Input!F:F,B19)</f>
        <v>0</v>
      </c>
      <c r="O19" s="18" t="str">
        <f>A19</f>
        <v>Voldoende</v>
      </c>
      <c r="P19" s="18" t="str">
        <f>B19</f>
        <v>V</v>
      </c>
      <c r="Q19" s="17">
        <f>C19/$C$22</f>
        <v>0</v>
      </c>
    </row>
    <row r="20" spans="1:17" ht="15">
      <c r="A20" s="15" t="str">
        <f>BASIS!A8</f>
        <v>Onvoldoende</v>
      </c>
      <c r="B20" s="15" t="str">
        <f>BASIS!B8</f>
        <v>O</v>
      </c>
      <c r="C20" s="19">
        <f>COUNTIF(Input!F:F,B20)</f>
        <v>5</v>
      </c>
      <c r="O20" s="18" t="str">
        <f>A20</f>
        <v>Onvoldoende</v>
      </c>
      <c r="P20" s="18" t="str">
        <f>B20</f>
        <v>O</v>
      </c>
      <c r="Q20" s="17">
        <f>C20/$C$22</f>
        <v>1</v>
      </c>
    </row>
    <row r="21" spans="1:17" ht="15">
      <c r="A21" s="15">
        <f>BASIS!A9</f>
        <v>0</v>
      </c>
      <c r="B21" s="15">
        <f>BASIS!B9</f>
        <v>0</v>
      </c>
      <c r="C21" s="19">
        <f>COUNTIF(Input!F:F,B21)</f>
        <v>0</v>
      </c>
      <c r="O21" s="18">
        <f>A21</f>
        <v>0</v>
      </c>
      <c r="P21" s="18">
        <f>B21</f>
        <v>0</v>
      </c>
      <c r="Q21" s="17">
        <f>C21/$C$22</f>
        <v>0</v>
      </c>
    </row>
    <row r="22" spans="1:17" ht="15">
      <c r="A22" s="16" t="s">
        <v>14</v>
      </c>
      <c r="B22" s="16"/>
      <c r="C22" s="20">
        <f>SUM(C17:C21)</f>
        <v>5</v>
      </c>
      <c r="O22" s="18" t="str">
        <f>A22</f>
        <v>Totaal</v>
      </c>
      <c r="P22" s="18"/>
      <c r="Q22" s="18"/>
    </row>
    <row r="25" spans="1:15" ht="15">
      <c r="A25" s="11" t="s">
        <v>43</v>
      </c>
      <c r="O25" s="13" t="s">
        <v>43</v>
      </c>
    </row>
    <row r="27" spans="1:19" ht="15">
      <c r="A27" s="23"/>
      <c r="B27" s="24"/>
      <c r="C27" s="25" t="str">
        <f>BASIS!A18</f>
        <v>Groeimogelijkheden verticaal direct</v>
      </c>
      <c r="D27" s="25" t="str">
        <f>BASIS!B18</f>
        <v>VOD</v>
      </c>
      <c r="E27" s="26">
        <f>COUNTIF(Input!G:G,Tabellen!D27)</f>
        <v>0</v>
      </c>
      <c r="O27" s="27"/>
      <c r="P27" s="28"/>
      <c r="Q27" s="29" t="str">
        <f>C27</f>
        <v>Groeimogelijkheden verticaal direct</v>
      </c>
      <c r="R27" s="18" t="str">
        <f>D27</f>
        <v>VOD</v>
      </c>
      <c r="S27" s="17">
        <f>E27/$E$31</f>
        <v>0</v>
      </c>
    </row>
    <row r="28" spans="1:19" ht="15">
      <c r="A28" s="23"/>
      <c r="B28" s="24"/>
      <c r="C28" s="25" t="str">
        <f>BASIS!A17</f>
        <v>Groeimogelijkheden verticaal 1 à 2 jaar</v>
      </c>
      <c r="D28" s="25" t="str">
        <f>BASIS!B17</f>
        <v>VOT</v>
      </c>
      <c r="E28" s="26">
        <f>COUNTIF(Input!G:G,Tabellen!D28)</f>
        <v>0</v>
      </c>
      <c r="O28" s="27"/>
      <c r="P28" s="28"/>
      <c r="Q28" s="29" t="str">
        <f>C28</f>
        <v>Groeimogelijkheden verticaal 1 à 2 jaar</v>
      </c>
      <c r="R28" s="18" t="str">
        <f>D28</f>
        <v>VOT</v>
      </c>
      <c r="S28" s="17">
        <f>E28/$E$31</f>
        <v>0</v>
      </c>
    </row>
    <row r="29" spans="1:19" ht="15">
      <c r="A29" s="23"/>
      <c r="B29" s="24"/>
      <c r="C29" s="25" t="str">
        <f>BASIS!A16</f>
        <v>Groeimogelijkheden huidig functieniveau</v>
      </c>
      <c r="D29" s="25" t="str">
        <f>BASIS!B16</f>
        <v>HO</v>
      </c>
      <c r="E29" s="26">
        <f>COUNTIF(Input!G:G,Tabellen!D29)</f>
        <v>1</v>
      </c>
      <c r="O29" s="27"/>
      <c r="P29" s="28"/>
      <c r="Q29" s="29" t="str">
        <f>C29</f>
        <v>Groeimogelijkheden huidig functieniveau</v>
      </c>
      <c r="R29" s="18" t="str">
        <f>D29</f>
        <v>HO</v>
      </c>
      <c r="S29" s="17">
        <f>E29/$E$31</f>
        <v>0.2</v>
      </c>
    </row>
    <row r="30" spans="1:19" ht="15">
      <c r="A30" s="23"/>
      <c r="B30" s="24"/>
      <c r="C30" s="25" t="str">
        <f>BASIS!A15</f>
        <v>Grenzen bereikt</v>
      </c>
      <c r="D30" s="25" t="str">
        <f>BASIS!B15</f>
        <v>GB</v>
      </c>
      <c r="E30" s="26">
        <f>COUNTIF(Input!G:G,Tabellen!D30)</f>
        <v>4</v>
      </c>
      <c r="O30" s="27"/>
      <c r="P30" s="28"/>
      <c r="Q30" s="29" t="str">
        <f>C30</f>
        <v>Grenzen bereikt</v>
      </c>
      <c r="R30" s="18" t="str">
        <f>D30</f>
        <v>GB</v>
      </c>
      <c r="S30" s="17">
        <f>E30/$E$31</f>
        <v>0.8</v>
      </c>
    </row>
    <row r="31" spans="1:19" ht="15">
      <c r="A31" s="30" t="s">
        <v>14</v>
      </c>
      <c r="B31" s="31"/>
      <c r="C31" s="32"/>
      <c r="E31" s="26">
        <f>SUM(E27:E30)</f>
        <v>5</v>
      </c>
      <c r="O31" s="33" t="s">
        <v>14</v>
      </c>
      <c r="P31" s="34"/>
      <c r="Q31" s="35"/>
      <c r="S31" s="36"/>
    </row>
    <row r="34" spans="1:15" ht="15">
      <c r="A34" s="11" t="s">
        <v>59</v>
      </c>
      <c r="O34" s="13" t="s">
        <v>59</v>
      </c>
    </row>
    <row r="36" spans="1:25" ht="15">
      <c r="A36" s="23"/>
      <c r="B36" s="24"/>
      <c r="C36" s="25"/>
      <c r="D36" s="25"/>
      <c r="E36" s="36" t="str">
        <f>BASIS!A31</f>
        <v> &lt; 20</v>
      </c>
      <c r="F36" s="36" t="str">
        <f>BASIS!A32</f>
        <v>21-30</v>
      </c>
      <c r="G36" s="36" t="str">
        <f>BASIS!A33</f>
        <v>31-40</v>
      </c>
      <c r="H36" s="36" t="str">
        <f>BASIS!A34</f>
        <v>41-50</v>
      </c>
      <c r="I36" s="36" t="str">
        <f>BASIS!A35</f>
        <v>51-60</v>
      </c>
      <c r="J36" s="12" t="str">
        <f>BASIS!A36</f>
        <v>61-67</v>
      </c>
      <c r="K36" s="12" t="str">
        <f>BASIS!A37</f>
        <v> &gt; 68</v>
      </c>
      <c r="O36" s="27"/>
      <c r="P36" s="28"/>
      <c r="Q36" s="37"/>
      <c r="R36" s="37"/>
      <c r="S36" s="37" t="str">
        <f aca="true" t="shared" si="1" ref="S36:Y36">E36</f>
        <v> &lt; 20</v>
      </c>
      <c r="T36" s="37" t="str">
        <f t="shared" si="1"/>
        <v>21-30</v>
      </c>
      <c r="U36" s="37" t="str">
        <f t="shared" si="1"/>
        <v>31-40</v>
      </c>
      <c r="V36" s="37" t="str">
        <f t="shared" si="1"/>
        <v>41-50</v>
      </c>
      <c r="W36" s="37" t="str">
        <f t="shared" si="1"/>
        <v>51-60</v>
      </c>
      <c r="X36" s="37" t="str">
        <f t="shared" si="1"/>
        <v>61-67</v>
      </c>
      <c r="Y36" s="37" t="str">
        <f t="shared" si="1"/>
        <v> &gt; 68</v>
      </c>
    </row>
    <row r="37" spans="1:25" ht="15">
      <c r="A37" s="23"/>
      <c r="B37" s="24"/>
      <c r="C37" s="25" t="str">
        <f>BASIS!A5</f>
        <v>Uitmuntend</v>
      </c>
      <c r="D37" s="25" t="str">
        <f>BASIS!B5</f>
        <v>U</v>
      </c>
      <c r="E37" s="26" t="e">
        <f>_xlfn.COUNTIFS(Input!#REF!,Tabellen!E$36,Input!$F:$F,Tabellen!$D37)</f>
        <v>#REF!</v>
      </c>
      <c r="F37" s="26" t="e">
        <f>_xlfn.COUNTIFS(Input!#REF!,Tabellen!F$36,Input!$F:$F,Tabellen!$D37)</f>
        <v>#REF!</v>
      </c>
      <c r="G37" s="26" t="e">
        <f>_xlfn.COUNTIFS(Input!#REF!,Tabellen!G$36,Input!$F:$F,Tabellen!$D37)</f>
        <v>#REF!</v>
      </c>
      <c r="H37" s="26" t="e">
        <f>_xlfn.COUNTIFS(Input!#REF!,Tabellen!H$36,Input!$F:$F,Tabellen!$D37)</f>
        <v>#REF!</v>
      </c>
      <c r="I37" s="26" t="e">
        <f>_xlfn.COUNTIFS(Input!#REF!,Tabellen!I$36,Input!$F:$F,Tabellen!$D37)</f>
        <v>#REF!</v>
      </c>
      <c r="J37" s="26" t="e">
        <f>_xlfn.COUNTIFS(Input!#REF!,Tabellen!J$36,Input!$F:$F,Tabellen!$D37)</f>
        <v>#REF!</v>
      </c>
      <c r="K37" s="26" t="e">
        <f>_xlfn.COUNTIFS(Input!#REF!,Tabellen!K$36,Input!$F:$F,Tabellen!$D37)</f>
        <v>#REF!</v>
      </c>
      <c r="L37" s="38"/>
      <c r="O37" s="27"/>
      <c r="P37" s="28"/>
      <c r="Q37" s="37" t="str">
        <f>C37</f>
        <v>Uitmuntend</v>
      </c>
      <c r="R37" s="37" t="str">
        <f>D37</f>
        <v>U</v>
      </c>
      <c r="S37" s="36" t="e">
        <f aca="true" t="shared" si="2" ref="S37:Y41">E37/E$42</f>
        <v>#REF!</v>
      </c>
      <c r="T37" s="36" t="e">
        <f t="shared" si="2"/>
        <v>#REF!</v>
      </c>
      <c r="U37" s="36" t="e">
        <f t="shared" si="2"/>
        <v>#REF!</v>
      </c>
      <c r="V37" s="36" t="e">
        <f t="shared" si="2"/>
        <v>#REF!</v>
      </c>
      <c r="W37" s="36" t="e">
        <f t="shared" si="2"/>
        <v>#REF!</v>
      </c>
      <c r="X37" s="36" t="e">
        <f t="shared" si="2"/>
        <v>#REF!</v>
      </c>
      <c r="Y37" s="36" t="e">
        <f t="shared" si="2"/>
        <v>#REF!</v>
      </c>
    </row>
    <row r="38" spans="1:25" ht="15">
      <c r="A38" s="23"/>
      <c r="B38" s="24"/>
      <c r="C38" s="25" t="str">
        <f>BASIS!A6</f>
        <v>Goed</v>
      </c>
      <c r="D38" s="25" t="str">
        <f>BASIS!B6</f>
        <v>G</v>
      </c>
      <c r="E38" s="26" t="e">
        <f>_xlfn.COUNTIFS(Input!#REF!,Tabellen!E$36,Input!$F:$F,Tabellen!$D38)</f>
        <v>#REF!</v>
      </c>
      <c r="F38" s="26" t="e">
        <f>_xlfn.COUNTIFS(Input!#REF!,Tabellen!F$36,Input!$F:$F,Tabellen!$D38)</f>
        <v>#REF!</v>
      </c>
      <c r="G38" s="26" t="e">
        <f>_xlfn.COUNTIFS(Input!#REF!,Tabellen!G$36,Input!$F:$F,Tabellen!$D38)</f>
        <v>#REF!</v>
      </c>
      <c r="H38" s="26" t="e">
        <f>_xlfn.COUNTIFS(Input!#REF!,Tabellen!H$36,Input!$F:$F,Tabellen!$D38)</f>
        <v>#REF!</v>
      </c>
      <c r="I38" s="26" t="e">
        <f>_xlfn.COUNTIFS(Input!#REF!,Tabellen!I$36,Input!$F:$F,Tabellen!$D38)</f>
        <v>#REF!</v>
      </c>
      <c r="J38" s="26" t="e">
        <f>_xlfn.COUNTIFS(Input!#REF!,Tabellen!J$36,Input!$F:$F,Tabellen!$D38)</f>
        <v>#REF!</v>
      </c>
      <c r="K38" s="26" t="e">
        <f>_xlfn.COUNTIFS(Input!#REF!,Tabellen!K$36,Input!$F:$F,Tabellen!$D38)</f>
        <v>#REF!</v>
      </c>
      <c r="L38" s="38"/>
      <c r="O38" s="27"/>
      <c r="P38" s="28"/>
      <c r="Q38" s="37" t="str">
        <f>C38</f>
        <v>Goed</v>
      </c>
      <c r="R38" s="37" t="str">
        <f>D38</f>
        <v>G</v>
      </c>
      <c r="S38" s="36" t="e">
        <f t="shared" si="2"/>
        <v>#REF!</v>
      </c>
      <c r="T38" s="36" t="e">
        <f t="shared" si="2"/>
        <v>#REF!</v>
      </c>
      <c r="U38" s="36" t="e">
        <f t="shared" si="2"/>
        <v>#REF!</v>
      </c>
      <c r="V38" s="36" t="e">
        <f t="shared" si="2"/>
        <v>#REF!</v>
      </c>
      <c r="W38" s="36" t="e">
        <f t="shared" si="2"/>
        <v>#REF!</v>
      </c>
      <c r="X38" s="36" t="e">
        <f t="shared" si="2"/>
        <v>#REF!</v>
      </c>
      <c r="Y38" s="36" t="e">
        <f t="shared" si="2"/>
        <v>#REF!</v>
      </c>
    </row>
    <row r="39" spans="1:25" ht="15">
      <c r="A39" s="23"/>
      <c r="B39" s="24"/>
      <c r="C39" s="25" t="str">
        <f>BASIS!A7</f>
        <v>Voldoende</v>
      </c>
      <c r="D39" s="25" t="str">
        <f>BASIS!B7</f>
        <v>V</v>
      </c>
      <c r="E39" s="26" t="e">
        <f>_xlfn.COUNTIFS(Input!#REF!,Tabellen!E$36,Input!$F:$F,Tabellen!$D39)</f>
        <v>#REF!</v>
      </c>
      <c r="F39" s="26" t="e">
        <f>_xlfn.COUNTIFS(Input!#REF!,Tabellen!F$36,Input!$F:$F,Tabellen!$D39)</f>
        <v>#REF!</v>
      </c>
      <c r="G39" s="26" t="e">
        <f>_xlfn.COUNTIFS(Input!#REF!,Tabellen!G$36,Input!$F:$F,Tabellen!$D39)</f>
        <v>#REF!</v>
      </c>
      <c r="H39" s="26" t="e">
        <f>_xlfn.COUNTIFS(Input!#REF!,Tabellen!H$36,Input!$F:$F,Tabellen!$D39)</f>
        <v>#REF!</v>
      </c>
      <c r="I39" s="26" t="e">
        <f>_xlfn.COUNTIFS(Input!#REF!,Tabellen!I$36,Input!$F:$F,Tabellen!$D39)</f>
        <v>#REF!</v>
      </c>
      <c r="J39" s="26" t="e">
        <f>_xlfn.COUNTIFS(Input!#REF!,Tabellen!J$36,Input!$F:$F,Tabellen!$D39)</f>
        <v>#REF!</v>
      </c>
      <c r="K39" s="26" t="e">
        <f>_xlfn.COUNTIFS(Input!#REF!,Tabellen!K$36,Input!$F:$F,Tabellen!$D39)</f>
        <v>#REF!</v>
      </c>
      <c r="L39" s="38"/>
      <c r="O39" s="27"/>
      <c r="P39" s="28"/>
      <c r="Q39" s="37" t="str">
        <f>C39</f>
        <v>Voldoende</v>
      </c>
      <c r="R39" s="37" t="str">
        <f>D39</f>
        <v>V</v>
      </c>
      <c r="S39" s="36" t="e">
        <f t="shared" si="2"/>
        <v>#REF!</v>
      </c>
      <c r="T39" s="36" t="e">
        <f t="shared" si="2"/>
        <v>#REF!</v>
      </c>
      <c r="U39" s="36" t="e">
        <f t="shared" si="2"/>
        <v>#REF!</v>
      </c>
      <c r="V39" s="36" t="e">
        <f t="shared" si="2"/>
        <v>#REF!</v>
      </c>
      <c r="W39" s="36" t="e">
        <f t="shared" si="2"/>
        <v>#REF!</v>
      </c>
      <c r="X39" s="36" t="e">
        <f t="shared" si="2"/>
        <v>#REF!</v>
      </c>
      <c r="Y39" s="36" t="e">
        <f t="shared" si="2"/>
        <v>#REF!</v>
      </c>
    </row>
    <row r="40" spans="1:25" ht="15">
      <c r="A40" s="23"/>
      <c r="B40" s="24"/>
      <c r="C40" s="25" t="str">
        <f>BASIS!A8</f>
        <v>Onvoldoende</v>
      </c>
      <c r="D40" s="25" t="str">
        <f>BASIS!B8</f>
        <v>O</v>
      </c>
      <c r="E40" s="26" t="e">
        <f>_xlfn.COUNTIFS(Input!#REF!,Tabellen!E$36,Input!$F:$F,Tabellen!$D40)</f>
        <v>#REF!</v>
      </c>
      <c r="F40" s="26" t="e">
        <f>_xlfn.COUNTIFS(Input!#REF!,Tabellen!F$36,Input!$F:$F,Tabellen!$D40)</f>
        <v>#REF!</v>
      </c>
      <c r="G40" s="26" t="e">
        <f>_xlfn.COUNTIFS(Input!#REF!,Tabellen!G$36,Input!$F:$F,Tabellen!$D40)</f>
        <v>#REF!</v>
      </c>
      <c r="H40" s="26" t="e">
        <f>_xlfn.COUNTIFS(Input!#REF!,Tabellen!H$36,Input!$F:$F,Tabellen!$D40)</f>
        <v>#REF!</v>
      </c>
      <c r="I40" s="26" t="e">
        <f>_xlfn.COUNTIFS(Input!#REF!,Tabellen!I$36,Input!$F:$F,Tabellen!$D40)</f>
        <v>#REF!</v>
      </c>
      <c r="J40" s="26" t="e">
        <f>_xlfn.COUNTIFS(Input!#REF!,Tabellen!J$36,Input!$F:$F,Tabellen!$D40)</f>
        <v>#REF!</v>
      </c>
      <c r="K40" s="26" t="e">
        <f>_xlfn.COUNTIFS(Input!#REF!,Tabellen!K$36,Input!$F:$F,Tabellen!$D40)</f>
        <v>#REF!</v>
      </c>
      <c r="L40" s="38"/>
      <c r="O40" s="27"/>
      <c r="P40" s="28"/>
      <c r="Q40" s="37" t="str">
        <f>C40</f>
        <v>Onvoldoende</v>
      </c>
      <c r="R40" s="37" t="str">
        <f>D40</f>
        <v>O</v>
      </c>
      <c r="S40" s="36" t="e">
        <f t="shared" si="2"/>
        <v>#REF!</v>
      </c>
      <c r="T40" s="36" t="e">
        <f t="shared" si="2"/>
        <v>#REF!</v>
      </c>
      <c r="U40" s="36" t="e">
        <f t="shared" si="2"/>
        <v>#REF!</v>
      </c>
      <c r="V40" s="36" t="e">
        <f t="shared" si="2"/>
        <v>#REF!</v>
      </c>
      <c r="W40" s="36" t="e">
        <f t="shared" si="2"/>
        <v>#REF!</v>
      </c>
      <c r="X40" s="36" t="e">
        <f t="shared" si="2"/>
        <v>#REF!</v>
      </c>
      <c r="Y40" s="36" t="e">
        <f t="shared" si="2"/>
        <v>#REF!</v>
      </c>
    </row>
    <row r="41" spans="1:25" ht="15">
      <c r="A41" s="30"/>
      <c r="B41" s="31"/>
      <c r="C41" s="25">
        <f>BASIS!A9</f>
        <v>0</v>
      </c>
      <c r="D41" s="25">
        <f>BASIS!B9</f>
        <v>0</v>
      </c>
      <c r="E41" s="26" t="e">
        <f>_xlfn.COUNTIFS(Input!#REF!,Tabellen!E$36,Input!$F:$F,Tabellen!$D41)</f>
        <v>#REF!</v>
      </c>
      <c r="F41" s="26" t="e">
        <f>_xlfn.COUNTIFS(Input!#REF!,Tabellen!F$36,Input!$F:$F,Tabellen!$D41)</f>
        <v>#REF!</v>
      </c>
      <c r="G41" s="26" t="e">
        <f>_xlfn.COUNTIFS(Input!#REF!,Tabellen!G$36,Input!$F:$F,Tabellen!$D41)</f>
        <v>#REF!</v>
      </c>
      <c r="H41" s="26" t="e">
        <f>_xlfn.COUNTIFS(Input!#REF!,Tabellen!H$36,Input!$F:$F,Tabellen!$D41)</f>
        <v>#REF!</v>
      </c>
      <c r="I41" s="26" t="e">
        <f>_xlfn.COUNTIFS(Input!#REF!,Tabellen!I$36,Input!$F:$F,Tabellen!$D41)</f>
        <v>#REF!</v>
      </c>
      <c r="J41" s="26" t="e">
        <f>_xlfn.COUNTIFS(Input!#REF!,Tabellen!J$36,Input!$F:$F,Tabellen!$D41)</f>
        <v>#REF!</v>
      </c>
      <c r="K41" s="26" t="e">
        <f>_xlfn.COUNTIFS(Input!#REF!,Tabellen!K$36,Input!$F:$F,Tabellen!$D41)</f>
        <v>#REF!</v>
      </c>
      <c r="L41" s="38"/>
      <c r="O41" s="33"/>
      <c r="P41" s="34"/>
      <c r="Q41" s="37">
        <f>C41</f>
        <v>0</v>
      </c>
      <c r="R41" s="37">
        <f>D41</f>
        <v>0</v>
      </c>
      <c r="S41" s="36" t="e">
        <f t="shared" si="2"/>
        <v>#REF!</v>
      </c>
      <c r="T41" s="36" t="e">
        <f t="shared" si="2"/>
        <v>#REF!</v>
      </c>
      <c r="U41" s="36" t="e">
        <f t="shared" si="2"/>
        <v>#REF!</v>
      </c>
      <c r="V41" s="36" t="e">
        <f t="shared" si="2"/>
        <v>#REF!</v>
      </c>
      <c r="W41" s="36" t="e">
        <f t="shared" si="2"/>
        <v>#REF!</v>
      </c>
      <c r="X41" s="36" t="e">
        <f t="shared" si="2"/>
        <v>#REF!</v>
      </c>
      <c r="Y41" s="36" t="e">
        <f t="shared" si="2"/>
        <v>#REF!</v>
      </c>
    </row>
    <row r="42" spans="5:12" ht="15">
      <c r="E42" s="38" t="e">
        <f aca="true" t="shared" si="3" ref="E42:K42">SUM(E37:E41)</f>
        <v>#REF!</v>
      </c>
      <c r="F42" s="38" t="e">
        <f t="shared" si="3"/>
        <v>#REF!</v>
      </c>
      <c r="G42" s="38" t="e">
        <f t="shared" si="3"/>
        <v>#REF!</v>
      </c>
      <c r="H42" s="38" t="e">
        <f t="shared" si="3"/>
        <v>#REF!</v>
      </c>
      <c r="I42" s="38" t="e">
        <f t="shared" si="3"/>
        <v>#REF!</v>
      </c>
      <c r="J42" s="38" t="e">
        <f t="shared" si="3"/>
        <v>#REF!</v>
      </c>
      <c r="K42" s="38" t="e">
        <f t="shared" si="3"/>
        <v>#REF!</v>
      </c>
      <c r="L42" s="38"/>
    </row>
    <row r="44" spans="1:15" ht="15">
      <c r="A44" s="11" t="s">
        <v>56</v>
      </c>
      <c r="O44" s="13" t="s">
        <v>56</v>
      </c>
    </row>
    <row r="46" spans="1:25" ht="15">
      <c r="A46" s="23"/>
      <c r="B46" s="24"/>
      <c r="C46" s="25"/>
      <c r="E46" s="39" t="str">
        <f>BASIS!A31</f>
        <v> &lt; 20</v>
      </c>
      <c r="F46" s="39" t="str">
        <f>BASIS!A32</f>
        <v>21-30</v>
      </c>
      <c r="G46" s="39" t="str">
        <f>BASIS!A33</f>
        <v>31-40</v>
      </c>
      <c r="H46" s="39" t="str">
        <f>BASIS!A34</f>
        <v>41-50</v>
      </c>
      <c r="I46" s="39" t="str">
        <f>BASIS!A35</f>
        <v>51-60</v>
      </c>
      <c r="J46" s="39" t="str">
        <f>BASIS!A36</f>
        <v>61-67</v>
      </c>
      <c r="K46" s="39" t="str">
        <f>BASIS!A37</f>
        <v> &gt; 68</v>
      </c>
      <c r="O46" s="27"/>
      <c r="P46" s="28"/>
      <c r="Q46" s="37"/>
      <c r="S46" s="36" t="str">
        <f>E46</f>
        <v> &lt; 20</v>
      </c>
      <c r="T46" s="36" t="str">
        <f aca="true" t="shared" si="4" ref="T46:Y46">F46</f>
        <v>21-30</v>
      </c>
      <c r="U46" s="36" t="str">
        <f t="shared" si="4"/>
        <v>31-40</v>
      </c>
      <c r="V46" s="36" t="str">
        <f t="shared" si="4"/>
        <v>41-50</v>
      </c>
      <c r="W46" s="36" t="str">
        <f t="shared" si="4"/>
        <v>51-60</v>
      </c>
      <c r="X46" s="36" t="str">
        <f t="shared" si="4"/>
        <v>61-67</v>
      </c>
      <c r="Y46" s="36" t="str">
        <f t="shared" si="4"/>
        <v> &gt; 68</v>
      </c>
    </row>
    <row r="47" spans="1:25" ht="15">
      <c r="A47" s="23"/>
      <c r="B47" s="24"/>
      <c r="C47" s="25" t="str">
        <f>BASIS!A18</f>
        <v>Groeimogelijkheden verticaal direct</v>
      </c>
      <c r="D47" s="12" t="s">
        <v>40</v>
      </c>
      <c r="E47" s="26" t="e">
        <f>_xlfn.COUNTIFS(Input!#REF!,Tabellen!E$46,Input!$G:$G,Tabellen!$D47)</f>
        <v>#REF!</v>
      </c>
      <c r="F47" s="26" t="e">
        <f>_xlfn.COUNTIFS(Input!#REF!,Tabellen!F$46,Input!$G:$G,Tabellen!$D47)</f>
        <v>#REF!</v>
      </c>
      <c r="G47" s="26" t="e">
        <f>_xlfn.COUNTIFS(Input!#REF!,Tabellen!G$46,Input!$G:$G,Tabellen!$D47)</f>
        <v>#REF!</v>
      </c>
      <c r="H47" s="26" t="e">
        <f>_xlfn.COUNTIFS(Input!#REF!,Tabellen!H$46,Input!$G:$G,Tabellen!$D47)</f>
        <v>#REF!</v>
      </c>
      <c r="I47" s="26" t="e">
        <f>_xlfn.COUNTIFS(Input!#REF!,Tabellen!I$46,Input!$G:$G,Tabellen!$D47)</f>
        <v>#REF!</v>
      </c>
      <c r="J47" s="26" t="e">
        <f>_xlfn.COUNTIFS(Input!#REF!,Tabellen!J$46,Input!$G:$G,Tabellen!$D47)</f>
        <v>#REF!</v>
      </c>
      <c r="K47" s="26" t="e">
        <f>_xlfn.COUNTIFS(Input!#REF!,Tabellen!K$46,Input!$G:$G,Tabellen!$D47)</f>
        <v>#REF!</v>
      </c>
      <c r="O47" s="27"/>
      <c r="P47" s="28"/>
      <c r="Q47" s="40" t="str">
        <f>C47</f>
        <v>Groeimogelijkheden verticaal direct</v>
      </c>
      <c r="R47" s="36" t="str">
        <f>D47</f>
        <v>VOD</v>
      </c>
      <c r="S47" s="36" t="e">
        <f>E47/E$51</f>
        <v>#REF!</v>
      </c>
      <c r="T47" s="36" t="e">
        <f>F47/F$51</f>
        <v>#REF!</v>
      </c>
      <c r="U47" s="36" t="e">
        <f>G47/G$51</f>
        <v>#REF!</v>
      </c>
      <c r="V47" s="36" t="e">
        <f>H47/H$51</f>
        <v>#REF!</v>
      </c>
      <c r="W47" s="36" t="e">
        <f>I47/I$51</f>
        <v>#REF!</v>
      </c>
      <c r="X47" s="36" t="e">
        <f>J47/J$51</f>
        <v>#REF!</v>
      </c>
      <c r="Y47" s="36" t="e">
        <f>K47/K$51</f>
        <v>#REF!</v>
      </c>
    </row>
    <row r="48" spans="1:25" ht="15">
      <c r="A48" s="23"/>
      <c r="B48" s="24"/>
      <c r="C48" s="25" t="str">
        <f>BASIS!A17</f>
        <v>Groeimogelijkheden verticaal 1 à 2 jaar</v>
      </c>
      <c r="D48" s="12" t="s">
        <v>39</v>
      </c>
      <c r="E48" s="26" t="e">
        <f>_xlfn.COUNTIFS(Input!#REF!,Tabellen!E$46,Input!$G:$G,Tabellen!$D48)</f>
        <v>#REF!</v>
      </c>
      <c r="F48" s="26" t="e">
        <f>_xlfn.COUNTIFS(Input!#REF!,Tabellen!F$46,Input!$G:$G,Tabellen!$D48)</f>
        <v>#REF!</v>
      </c>
      <c r="G48" s="26" t="e">
        <f>_xlfn.COUNTIFS(Input!#REF!,Tabellen!G$46,Input!$G:$G,Tabellen!$D48)</f>
        <v>#REF!</v>
      </c>
      <c r="H48" s="26" t="e">
        <f>_xlfn.COUNTIFS(Input!#REF!,Tabellen!H$46,Input!$G:$G,Tabellen!$D48)</f>
        <v>#REF!</v>
      </c>
      <c r="I48" s="26" t="e">
        <f>_xlfn.COUNTIFS(Input!#REF!,Tabellen!I$46,Input!$G:$G,Tabellen!$D48)</f>
        <v>#REF!</v>
      </c>
      <c r="J48" s="26" t="e">
        <f>_xlfn.COUNTIFS(Input!#REF!,Tabellen!J$46,Input!$G:$G,Tabellen!$D48)</f>
        <v>#REF!</v>
      </c>
      <c r="K48" s="26" t="e">
        <f>_xlfn.COUNTIFS(Input!#REF!,Tabellen!K$46,Input!$G:$G,Tabellen!$D48)</f>
        <v>#REF!</v>
      </c>
      <c r="O48" s="27"/>
      <c r="P48" s="28"/>
      <c r="Q48" s="40" t="str">
        <f>C48</f>
        <v>Groeimogelijkheden verticaal 1 à 2 jaar</v>
      </c>
      <c r="R48" s="36" t="str">
        <f>D48</f>
        <v>VOT</v>
      </c>
      <c r="S48" s="36" t="e">
        <f>E48/E$51</f>
        <v>#REF!</v>
      </c>
      <c r="T48" s="36" t="e">
        <f>F48/F$51</f>
        <v>#REF!</v>
      </c>
      <c r="U48" s="36" t="e">
        <f>G48/G$51</f>
        <v>#REF!</v>
      </c>
      <c r="V48" s="36" t="e">
        <f>H48/H$51</f>
        <v>#REF!</v>
      </c>
      <c r="W48" s="36" t="e">
        <f>I48/I$51</f>
        <v>#REF!</v>
      </c>
      <c r="X48" s="36" t="e">
        <f>J48/J$51</f>
        <v>#REF!</v>
      </c>
      <c r="Y48" s="36" t="e">
        <f>K48/K$51</f>
        <v>#REF!</v>
      </c>
    </row>
    <row r="49" spans="1:25" ht="15">
      <c r="A49" s="23"/>
      <c r="B49" s="24"/>
      <c r="C49" s="25" t="str">
        <f>BASIS!A16</f>
        <v>Groeimogelijkheden huidig functieniveau</v>
      </c>
      <c r="D49" s="12" t="s">
        <v>38</v>
      </c>
      <c r="E49" s="26" t="e">
        <f>_xlfn.COUNTIFS(Input!#REF!,Tabellen!E$46,Input!$G:$G,Tabellen!$D49)</f>
        <v>#REF!</v>
      </c>
      <c r="F49" s="26" t="e">
        <f>_xlfn.COUNTIFS(Input!#REF!,Tabellen!F$46,Input!$G:$G,Tabellen!$D49)</f>
        <v>#REF!</v>
      </c>
      <c r="G49" s="26" t="e">
        <f>_xlfn.COUNTIFS(Input!#REF!,Tabellen!G$46,Input!$G:$G,Tabellen!$D49)</f>
        <v>#REF!</v>
      </c>
      <c r="H49" s="26" t="e">
        <f>_xlfn.COUNTIFS(Input!#REF!,Tabellen!H$46,Input!$G:$G,Tabellen!$D49)</f>
        <v>#REF!</v>
      </c>
      <c r="I49" s="26" t="e">
        <f>_xlfn.COUNTIFS(Input!#REF!,Tabellen!I$46,Input!$G:$G,Tabellen!$D49)</f>
        <v>#REF!</v>
      </c>
      <c r="J49" s="26" t="e">
        <f>_xlfn.COUNTIFS(Input!#REF!,Tabellen!J$46,Input!$G:$G,Tabellen!$D49)</f>
        <v>#REF!</v>
      </c>
      <c r="K49" s="26" t="e">
        <f>_xlfn.COUNTIFS(Input!#REF!,Tabellen!K$46,Input!$G:$G,Tabellen!$D49)</f>
        <v>#REF!</v>
      </c>
      <c r="O49" s="27"/>
      <c r="P49" s="28"/>
      <c r="Q49" s="40" t="str">
        <f>C49</f>
        <v>Groeimogelijkheden huidig functieniveau</v>
      </c>
      <c r="R49" s="36" t="str">
        <f>D49</f>
        <v>HO</v>
      </c>
      <c r="S49" s="36" t="e">
        <f>E49/E$51</f>
        <v>#REF!</v>
      </c>
      <c r="T49" s="36" t="e">
        <f>F49/F$51</f>
        <v>#REF!</v>
      </c>
      <c r="U49" s="36" t="e">
        <f>G49/G$51</f>
        <v>#REF!</v>
      </c>
      <c r="V49" s="36" t="e">
        <f>H49/H$51</f>
        <v>#REF!</v>
      </c>
      <c r="W49" s="36" t="e">
        <f>I49/I$51</f>
        <v>#REF!</v>
      </c>
      <c r="X49" s="36" t="e">
        <f>J49/J$51</f>
        <v>#REF!</v>
      </c>
      <c r="Y49" s="36" t="e">
        <f>K49/K$51</f>
        <v>#REF!</v>
      </c>
    </row>
    <row r="50" spans="1:25" ht="15">
      <c r="A50" s="30"/>
      <c r="B50" s="31"/>
      <c r="C50" s="25" t="str">
        <f>BASIS!A15</f>
        <v>Grenzen bereikt</v>
      </c>
      <c r="D50" s="12" t="s">
        <v>37</v>
      </c>
      <c r="E50" s="26" t="e">
        <f>_xlfn.COUNTIFS(Input!#REF!,Tabellen!E$46,Input!$G:$G,Tabellen!$D50)</f>
        <v>#REF!</v>
      </c>
      <c r="F50" s="26" t="e">
        <f>_xlfn.COUNTIFS(Input!#REF!,Tabellen!F$46,Input!$G:$G,Tabellen!$D50)</f>
        <v>#REF!</v>
      </c>
      <c r="G50" s="26" t="e">
        <f>_xlfn.COUNTIFS(Input!#REF!,Tabellen!G$46,Input!$G:$G,Tabellen!$D50)</f>
        <v>#REF!</v>
      </c>
      <c r="H50" s="26" t="e">
        <f>_xlfn.COUNTIFS(Input!#REF!,Tabellen!H$46,Input!$G:$G,Tabellen!$D50)</f>
        <v>#REF!</v>
      </c>
      <c r="I50" s="26" t="e">
        <f>_xlfn.COUNTIFS(Input!#REF!,Tabellen!I$46,Input!$G:$G,Tabellen!$D50)</f>
        <v>#REF!</v>
      </c>
      <c r="J50" s="26" t="e">
        <f>_xlfn.COUNTIFS(Input!#REF!,Tabellen!J$46,Input!$G:$G,Tabellen!$D50)</f>
        <v>#REF!</v>
      </c>
      <c r="K50" s="26" t="e">
        <f>_xlfn.COUNTIFS(Input!#REF!,Tabellen!K$46,Input!$G:$G,Tabellen!$D50)</f>
        <v>#REF!</v>
      </c>
      <c r="O50" s="33"/>
      <c r="P50" s="34"/>
      <c r="Q50" s="40" t="str">
        <f>C50</f>
        <v>Grenzen bereikt</v>
      </c>
      <c r="R50" s="36" t="str">
        <f>D50</f>
        <v>GB</v>
      </c>
      <c r="S50" s="36" t="e">
        <f>E50/E$51</f>
        <v>#REF!</v>
      </c>
      <c r="T50" s="36" t="e">
        <f>F50/F$51</f>
        <v>#REF!</v>
      </c>
      <c r="U50" s="36" t="e">
        <f>G50/G$51</f>
        <v>#REF!</v>
      </c>
      <c r="V50" s="36" t="e">
        <f>H50/H$51</f>
        <v>#REF!</v>
      </c>
      <c r="W50" s="36" t="e">
        <f>I50/I$51</f>
        <v>#REF!</v>
      </c>
      <c r="X50" s="36" t="e">
        <f>J50/J$51</f>
        <v>#REF!</v>
      </c>
      <c r="Y50" s="36" t="e">
        <f>K50/K$51</f>
        <v>#REF!</v>
      </c>
    </row>
    <row r="51" spans="5:11" ht="15">
      <c r="E51" s="38" t="e">
        <f aca="true" t="shared" si="5" ref="E51:K51">SUM(E47:E50)</f>
        <v>#REF!</v>
      </c>
      <c r="F51" s="38" t="e">
        <f t="shared" si="5"/>
        <v>#REF!</v>
      </c>
      <c r="G51" s="38" t="e">
        <f t="shared" si="5"/>
        <v>#REF!</v>
      </c>
      <c r="H51" s="38" t="e">
        <f t="shared" si="5"/>
        <v>#REF!</v>
      </c>
      <c r="I51" s="38" t="e">
        <f t="shared" si="5"/>
        <v>#REF!</v>
      </c>
      <c r="J51" s="38" t="e">
        <f t="shared" si="5"/>
        <v>#REF!</v>
      </c>
      <c r="K51" s="38" t="e">
        <f t="shared" si="5"/>
        <v>#REF!</v>
      </c>
    </row>
    <row r="54" spans="1:15" ht="15">
      <c r="A54" s="11" t="s">
        <v>57</v>
      </c>
      <c r="O54" s="13" t="s">
        <v>57</v>
      </c>
    </row>
    <row r="55" spans="1:15" ht="15">
      <c r="A55" s="11"/>
      <c r="O55" s="13"/>
    </row>
    <row r="56" spans="1:19" ht="15">
      <c r="A56" s="25"/>
      <c r="C56" s="36" t="str">
        <f>BASIS!C43</f>
        <v>vast</v>
      </c>
      <c r="D56" s="36" t="str">
        <f>BASIS!C44</f>
        <v>tijdelijk</v>
      </c>
      <c r="E56" s="12" t="s">
        <v>14</v>
      </c>
      <c r="O56" s="37"/>
      <c r="Q56" s="37" t="str">
        <f>C56</f>
        <v>vast</v>
      </c>
      <c r="R56" s="37" t="str">
        <f>D56</f>
        <v>tijdelijk</v>
      </c>
      <c r="S56" s="37" t="str">
        <f>E56</f>
        <v>Totaal</v>
      </c>
    </row>
    <row r="57" spans="1:19" ht="15">
      <c r="A57" s="25" t="str">
        <f>BASIS!A5</f>
        <v>Uitmuntend</v>
      </c>
      <c r="B57" s="25" t="str">
        <f>BASIS!B5</f>
        <v>U</v>
      </c>
      <c r="C57" s="26" t="e">
        <f>_xlfn.COUNTIFS(Input!#REF!,Tabellen!C$56,Input!$F:$F,Tabellen!$B57)</f>
        <v>#REF!</v>
      </c>
      <c r="D57" s="26" t="e">
        <f>_xlfn.COUNTIFS(Input!#REF!,Tabellen!D$56,Input!$F:$F,Tabellen!$B57)</f>
        <v>#REF!</v>
      </c>
      <c r="E57" s="38" t="e">
        <f>C57+D57</f>
        <v>#REF!</v>
      </c>
      <c r="O57" s="37" t="str">
        <f>A57</f>
        <v>Uitmuntend</v>
      </c>
      <c r="P57" s="37" t="str">
        <f>B57</f>
        <v>U</v>
      </c>
      <c r="Q57" s="36" t="e">
        <f aca="true" t="shared" si="6" ref="Q57:S61">C57/C$62</f>
        <v>#REF!</v>
      </c>
      <c r="R57" s="36" t="e">
        <f t="shared" si="6"/>
        <v>#REF!</v>
      </c>
      <c r="S57" s="36" t="e">
        <f t="shared" si="6"/>
        <v>#REF!</v>
      </c>
    </row>
    <row r="58" spans="1:19" ht="15">
      <c r="A58" s="25" t="str">
        <f>BASIS!A6</f>
        <v>Goed</v>
      </c>
      <c r="B58" s="25" t="str">
        <f>BASIS!B6</f>
        <v>G</v>
      </c>
      <c r="C58" s="26" t="e">
        <f>_xlfn.COUNTIFS(Input!#REF!,Tabellen!C$56,Input!$F:$F,Tabellen!$B58)</f>
        <v>#REF!</v>
      </c>
      <c r="D58" s="26" t="e">
        <f>_xlfn.COUNTIFS(Input!#REF!,Tabellen!D$56,Input!$F:$F,Tabellen!$B58)</f>
        <v>#REF!</v>
      </c>
      <c r="E58" s="38" t="e">
        <f>C58+D58</f>
        <v>#REF!</v>
      </c>
      <c r="O58" s="37" t="str">
        <f>A58</f>
        <v>Goed</v>
      </c>
      <c r="P58" s="37" t="str">
        <f>B58</f>
        <v>G</v>
      </c>
      <c r="Q58" s="36" t="e">
        <f t="shared" si="6"/>
        <v>#REF!</v>
      </c>
      <c r="R58" s="36" t="e">
        <f t="shared" si="6"/>
        <v>#REF!</v>
      </c>
      <c r="S58" s="36" t="e">
        <f t="shared" si="6"/>
        <v>#REF!</v>
      </c>
    </row>
    <row r="59" spans="1:19" ht="15">
      <c r="A59" s="25" t="str">
        <f>BASIS!A7</f>
        <v>Voldoende</v>
      </c>
      <c r="B59" s="25" t="str">
        <f>BASIS!B7</f>
        <v>V</v>
      </c>
      <c r="C59" s="26" t="e">
        <f>_xlfn.COUNTIFS(Input!#REF!,Tabellen!C$56,Input!$F:$F,Tabellen!$B59)</f>
        <v>#REF!</v>
      </c>
      <c r="D59" s="26" t="e">
        <f>_xlfn.COUNTIFS(Input!#REF!,Tabellen!D$56,Input!$F:$F,Tabellen!$B59)</f>
        <v>#REF!</v>
      </c>
      <c r="E59" s="38" t="e">
        <f>C59+D59</f>
        <v>#REF!</v>
      </c>
      <c r="O59" s="37" t="str">
        <f>A59</f>
        <v>Voldoende</v>
      </c>
      <c r="P59" s="37" t="str">
        <f>B59</f>
        <v>V</v>
      </c>
      <c r="Q59" s="36" t="e">
        <f t="shared" si="6"/>
        <v>#REF!</v>
      </c>
      <c r="R59" s="36" t="e">
        <f t="shared" si="6"/>
        <v>#REF!</v>
      </c>
      <c r="S59" s="36" t="e">
        <f t="shared" si="6"/>
        <v>#REF!</v>
      </c>
    </row>
    <row r="60" spans="1:19" ht="15">
      <c r="A60" s="25" t="str">
        <f>BASIS!A8</f>
        <v>Onvoldoende</v>
      </c>
      <c r="B60" s="25" t="str">
        <f>BASIS!B8</f>
        <v>O</v>
      </c>
      <c r="C60" s="26" t="e">
        <f>_xlfn.COUNTIFS(Input!#REF!,Tabellen!C$56,Input!$F:$F,Tabellen!$B60)</f>
        <v>#REF!</v>
      </c>
      <c r="D60" s="26" t="e">
        <f>_xlfn.COUNTIFS(Input!#REF!,Tabellen!D$56,Input!$F:$F,Tabellen!$B60)</f>
        <v>#REF!</v>
      </c>
      <c r="E60" s="38" t="e">
        <f>C60+D60</f>
        <v>#REF!</v>
      </c>
      <c r="O60" s="37" t="str">
        <f>A60</f>
        <v>Onvoldoende</v>
      </c>
      <c r="P60" s="37" t="str">
        <f>B60</f>
        <v>O</v>
      </c>
      <c r="Q60" s="36" t="e">
        <f t="shared" si="6"/>
        <v>#REF!</v>
      </c>
      <c r="R60" s="36" t="e">
        <f t="shared" si="6"/>
        <v>#REF!</v>
      </c>
      <c r="S60" s="36" t="e">
        <f t="shared" si="6"/>
        <v>#REF!</v>
      </c>
    </row>
    <row r="61" spans="1:19" ht="15">
      <c r="A61" s="25">
        <f>BASIS!A9</f>
        <v>0</v>
      </c>
      <c r="B61" s="25">
        <f>BASIS!B9</f>
        <v>0</v>
      </c>
      <c r="C61" s="26" t="e">
        <f>_xlfn.COUNTIFS(Input!#REF!,Tabellen!C$56,Input!$F:$F,Tabellen!$B61)</f>
        <v>#REF!</v>
      </c>
      <c r="D61" s="26" t="e">
        <f>_xlfn.COUNTIFS(Input!#REF!,Tabellen!D$56,Input!$F:$F,Tabellen!$B61)</f>
        <v>#REF!</v>
      </c>
      <c r="E61" s="38" t="e">
        <f>C61+D61</f>
        <v>#REF!</v>
      </c>
      <c r="O61" s="37">
        <f>A61</f>
        <v>0</v>
      </c>
      <c r="P61" s="37">
        <f>B61</f>
        <v>0</v>
      </c>
      <c r="Q61" s="36" t="e">
        <f t="shared" si="6"/>
        <v>#REF!</v>
      </c>
      <c r="R61" s="36" t="e">
        <f t="shared" si="6"/>
        <v>#REF!</v>
      </c>
      <c r="S61" s="36" t="e">
        <f t="shared" si="6"/>
        <v>#REF!</v>
      </c>
    </row>
    <row r="62" spans="3:5" ht="15">
      <c r="C62" s="38" t="e">
        <f>SUM(C57:C61)</f>
        <v>#REF!</v>
      </c>
      <c r="D62" s="38" t="e">
        <f>SUM(D57:D61)</f>
        <v>#REF!</v>
      </c>
      <c r="E62" s="38" t="e">
        <f>SUM(E57:E61)</f>
        <v>#REF!</v>
      </c>
    </row>
    <row r="64" spans="1:15" ht="15">
      <c r="A64" s="11" t="s">
        <v>58</v>
      </c>
      <c r="O64" s="13" t="s">
        <v>58</v>
      </c>
    </row>
    <row r="65" spans="1:15" ht="15">
      <c r="A65" s="11"/>
      <c r="O65" s="13"/>
    </row>
    <row r="66" spans="1:20" ht="15">
      <c r="A66" s="25"/>
      <c r="E66" s="36" t="str">
        <f>BASIS!C43</f>
        <v>vast</v>
      </c>
      <c r="F66" s="36" t="str">
        <f>BASIS!C44</f>
        <v>tijdelijk</v>
      </c>
      <c r="O66" s="37"/>
      <c r="S66" s="37" t="str">
        <f>E66</f>
        <v>vast</v>
      </c>
      <c r="T66" s="37" t="str">
        <f>F66</f>
        <v>tijdelijk</v>
      </c>
    </row>
    <row r="67" spans="1:20" ht="15">
      <c r="A67" s="23"/>
      <c r="B67" s="24"/>
      <c r="C67" s="25" t="str">
        <f>BASIS!A18</f>
        <v>Groeimogelijkheden verticaal direct</v>
      </c>
      <c r="D67" s="25" t="str">
        <f>BASIS!B18</f>
        <v>VOD</v>
      </c>
      <c r="E67" s="26" t="e">
        <f>_xlfn.COUNTIFS(Input!#REF!,Tabellen!E$66,Input!$G:$G,Tabellen!$D67)</f>
        <v>#REF!</v>
      </c>
      <c r="F67" s="26" t="e">
        <f>_xlfn.COUNTIFS(Input!#REF!,Tabellen!F$66,Input!$G:$G,Tabellen!$D67)</f>
        <v>#REF!</v>
      </c>
      <c r="G67" s="38" t="e">
        <f>F67+E67</f>
        <v>#REF!</v>
      </c>
      <c r="O67" s="27"/>
      <c r="P67" s="28"/>
      <c r="Q67" s="37" t="str">
        <f aca="true" t="shared" si="7" ref="Q67:R70">C67</f>
        <v>Groeimogelijkheden verticaal direct</v>
      </c>
      <c r="R67" s="37" t="str">
        <f t="shared" si="7"/>
        <v>VOD</v>
      </c>
      <c r="S67" s="36" t="e">
        <f>E67/E$71</f>
        <v>#REF!</v>
      </c>
      <c r="T67" s="36" t="e">
        <f>F67/F$71</f>
        <v>#REF!</v>
      </c>
    </row>
    <row r="68" spans="1:20" ht="15">
      <c r="A68" s="23"/>
      <c r="B68" s="24"/>
      <c r="C68" s="25" t="str">
        <f>BASIS!A17</f>
        <v>Groeimogelijkheden verticaal 1 à 2 jaar</v>
      </c>
      <c r="D68" s="25" t="str">
        <f>BASIS!B17</f>
        <v>VOT</v>
      </c>
      <c r="E68" s="26" t="e">
        <f>_xlfn.COUNTIFS(Input!#REF!,Tabellen!E$66,Input!$G:$G,Tabellen!$D68)</f>
        <v>#REF!</v>
      </c>
      <c r="F68" s="26" t="e">
        <f>_xlfn.COUNTIFS(Input!#REF!,Tabellen!F$66,Input!$G:$G,Tabellen!$D68)</f>
        <v>#REF!</v>
      </c>
      <c r="G68" s="38" t="e">
        <f>F68+E68</f>
        <v>#REF!</v>
      </c>
      <c r="O68" s="27"/>
      <c r="P68" s="28"/>
      <c r="Q68" s="37" t="str">
        <f t="shared" si="7"/>
        <v>Groeimogelijkheden verticaal 1 à 2 jaar</v>
      </c>
      <c r="R68" s="37" t="str">
        <f t="shared" si="7"/>
        <v>VOT</v>
      </c>
      <c r="S68" s="36" t="e">
        <f>E68/E$71</f>
        <v>#REF!</v>
      </c>
      <c r="T68" s="36" t="e">
        <f>F68/F$71</f>
        <v>#REF!</v>
      </c>
    </row>
    <row r="69" spans="1:20" ht="15">
      <c r="A69" s="23"/>
      <c r="B69" s="24"/>
      <c r="C69" s="25" t="str">
        <f>BASIS!A16</f>
        <v>Groeimogelijkheden huidig functieniveau</v>
      </c>
      <c r="D69" s="25" t="str">
        <f>BASIS!B16</f>
        <v>HO</v>
      </c>
      <c r="E69" s="26" t="e">
        <f>_xlfn.COUNTIFS(Input!#REF!,Tabellen!E$66,Input!$G:$G,Tabellen!$D69)</f>
        <v>#REF!</v>
      </c>
      <c r="F69" s="26" t="e">
        <f>_xlfn.COUNTIFS(Input!#REF!,Tabellen!F$66,Input!$G:$G,Tabellen!$D69)</f>
        <v>#REF!</v>
      </c>
      <c r="G69" s="38" t="e">
        <f>F69+E69</f>
        <v>#REF!</v>
      </c>
      <c r="O69" s="27"/>
      <c r="P69" s="28"/>
      <c r="Q69" s="37" t="str">
        <f t="shared" si="7"/>
        <v>Groeimogelijkheden huidig functieniveau</v>
      </c>
      <c r="R69" s="37" t="str">
        <f t="shared" si="7"/>
        <v>HO</v>
      </c>
      <c r="S69" s="36" t="e">
        <f>E69/E$71</f>
        <v>#REF!</v>
      </c>
      <c r="T69" s="36" t="e">
        <f>F69/F$71</f>
        <v>#REF!</v>
      </c>
    </row>
    <row r="70" spans="1:20" ht="15">
      <c r="A70" s="30"/>
      <c r="B70" s="31"/>
      <c r="C70" s="25" t="str">
        <f>BASIS!A15</f>
        <v>Grenzen bereikt</v>
      </c>
      <c r="D70" s="25" t="str">
        <f>BASIS!B15</f>
        <v>GB</v>
      </c>
      <c r="E70" s="26" t="e">
        <f>_xlfn.COUNTIFS(Input!#REF!,Tabellen!E$66,Input!$G:$G,Tabellen!$D70)</f>
        <v>#REF!</v>
      </c>
      <c r="F70" s="26" t="e">
        <f>_xlfn.COUNTIFS(Input!#REF!,Tabellen!F$66,Input!$G:$G,Tabellen!$D70)</f>
        <v>#REF!</v>
      </c>
      <c r="G70" s="38" t="e">
        <f>F70+E70</f>
        <v>#REF!</v>
      </c>
      <c r="O70" s="33"/>
      <c r="P70" s="34"/>
      <c r="Q70" s="37" t="str">
        <f t="shared" si="7"/>
        <v>Grenzen bereikt</v>
      </c>
      <c r="R70" s="37" t="str">
        <f t="shared" si="7"/>
        <v>GB</v>
      </c>
      <c r="S70" s="36" t="e">
        <f>E70/E$71</f>
        <v>#REF!</v>
      </c>
      <c r="T70" s="36" t="e">
        <f>F70/F$71</f>
        <v>#REF!</v>
      </c>
    </row>
    <row r="71" spans="5:7" ht="15">
      <c r="E71" s="38" t="e">
        <f>SUM(E67:E70)</f>
        <v>#REF!</v>
      </c>
      <c r="F71" s="38" t="e">
        <f>SUM(F67:F70)</f>
        <v>#REF!</v>
      </c>
      <c r="G71" s="38" t="e">
        <f>SUM(G67:G70)</f>
        <v>#REF!</v>
      </c>
    </row>
    <row r="73" spans="1:15" ht="15">
      <c r="A73" s="11" t="s">
        <v>62</v>
      </c>
      <c r="O73" s="13" t="s">
        <v>62</v>
      </c>
    </row>
    <row r="74" spans="1:15" ht="15">
      <c r="A74" s="11"/>
      <c r="O74" s="13"/>
    </row>
    <row r="75" spans="1:18" ht="15">
      <c r="A75" s="25"/>
      <c r="C75" s="36" t="s">
        <v>60</v>
      </c>
      <c r="D75" s="36" t="s">
        <v>61</v>
      </c>
      <c r="O75" s="37"/>
      <c r="Q75" s="37" t="str">
        <f>C75</f>
        <v>man</v>
      </c>
      <c r="R75" s="37" t="str">
        <f>D75</f>
        <v>vrouw</v>
      </c>
    </row>
    <row r="76" spans="1:18" ht="15">
      <c r="A76" s="25"/>
      <c r="C76" s="36" t="s">
        <v>116</v>
      </c>
      <c r="D76" s="36" t="s">
        <v>117</v>
      </c>
      <c r="O76" s="37"/>
      <c r="Q76" s="37" t="str">
        <f>C76</f>
        <v>m</v>
      </c>
      <c r="R76" s="37" t="str">
        <f>D76</f>
        <v>v</v>
      </c>
    </row>
    <row r="77" spans="1:18" ht="15">
      <c r="A77" s="25" t="str">
        <f>BASIS!A5</f>
        <v>Uitmuntend</v>
      </c>
      <c r="B77" s="25" t="str">
        <f>BASIS!B5</f>
        <v>U</v>
      </c>
      <c r="C77" s="26" t="e">
        <f>_xlfn.COUNTIFS(Input!#REF!,Tabellen!C$76,Input!$F:$F,Tabellen!$B77)</f>
        <v>#REF!</v>
      </c>
      <c r="D77" s="26" t="e">
        <f>_xlfn.COUNTIFS(Input!#REF!,Tabellen!D$76,Input!$F:$F,Tabellen!$B77)</f>
        <v>#REF!</v>
      </c>
      <c r="E77" s="38" t="e">
        <f>C77+D77</f>
        <v>#REF!</v>
      </c>
      <c r="O77" s="37" t="str">
        <f>A77</f>
        <v>Uitmuntend</v>
      </c>
      <c r="P77" s="37" t="str">
        <f>B77</f>
        <v>U</v>
      </c>
      <c r="Q77" s="36" t="e">
        <f aca="true" t="shared" si="8" ref="Q77:R81">C77/C$82</f>
        <v>#REF!</v>
      </c>
      <c r="R77" s="36" t="e">
        <f t="shared" si="8"/>
        <v>#REF!</v>
      </c>
    </row>
    <row r="78" spans="1:18" ht="15">
      <c r="A78" s="25" t="str">
        <f>BASIS!A6</f>
        <v>Goed</v>
      </c>
      <c r="B78" s="25" t="str">
        <f>BASIS!B6</f>
        <v>G</v>
      </c>
      <c r="C78" s="26" t="e">
        <f>_xlfn.COUNTIFS(Input!#REF!,Tabellen!C$76,Input!$F:$F,Tabellen!$B78)</f>
        <v>#REF!</v>
      </c>
      <c r="D78" s="26" t="e">
        <f>_xlfn.COUNTIFS(Input!#REF!,Tabellen!D$76,Input!$F:$F,Tabellen!$B78)</f>
        <v>#REF!</v>
      </c>
      <c r="E78" s="38" t="e">
        <f>C78+D78</f>
        <v>#REF!</v>
      </c>
      <c r="O78" s="37" t="str">
        <f>A78</f>
        <v>Goed</v>
      </c>
      <c r="P78" s="37" t="str">
        <f>B78</f>
        <v>G</v>
      </c>
      <c r="Q78" s="36" t="e">
        <f t="shared" si="8"/>
        <v>#REF!</v>
      </c>
      <c r="R78" s="36" t="e">
        <f t="shared" si="8"/>
        <v>#REF!</v>
      </c>
    </row>
    <row r="79" spans="1:18" ht="15">
      <c r="A79" s="25" t="str">
        <f>BASIS!A7</f>
        <v>Voldoende</v>
      </c>
      <c r="B79" s="25" t="str">
        <f>BASIS!B7</f>
        <v>V</v>
      </c>
      <c r="C79" s="26" t="e">
        <f>_xlfn.COUNTIFS(Input!#REF!,Tabellen!C$76,Input!$F:$F,Tabellen!$B79)</f>
        <v>#REF!</v>
      </c>
      <c r="D79" s="26" t="e">
        <f>_xlfn.COUNTIFS(Input!#REF!,Tabellen!D$76,Input!$F:$F,Tabellen!$B79)</f>
        <v>#REF!</v>
      </c>
      <c r="E79" s="38" t="e">
        <f>C79+D79</f>
        <v>#REF!</v>
      </c>
      <c r="O79" s="37" t="str">
        <f>A79</f>
        <v>Voldoende</v>
      </c>
      <c r="P79" s="37" t="str">
        <f>B79</f>
        <v>V</v>
      </c>
      <c r="Q79" s="36" t="e">
        <f t="shared" si="8"/>
        <v>#REF!</v>
      </c>
      <c r="R79" s="36" t="e">
        <f t="shared" si="8"/>
        <v>#REF!</v>
      </c>
    </row>
    <row r="80" spans="1:18" ht="15">
      <c r="A80" s="25" t="str">
        <f>BASIS!A8</f>
        <v>Onvoldoende</v>
      </c>
      <c r="B80" s="25" t="str">
        <f>BASIS!B8</f>
        <v>O</v>
      </c>
      <c r="C80" s="26" t="e">
        <f>_xlfn.COUNTIFS(Input!#REF!,Tabellen!C$76,Input!$F:$F,Tabellen!$B80)</f>
        <v>#REF!</v>
      </c>
      <c r="D80" s="26" t="e">
        <f>_xlfn.COUNTIFS(Input!#REF!,Tabellen!D$76,Input!$F:$F,Tabellen!$B80)</f>
        <v>#REF!</v>
      </c>
      <c r="E80" s="38" t="e">
        <f>C80+D80</f>
        <v>#REF!</v>
      </c>
      <c r="O80" s="37" t="str">
        <f>A80</f>
        <v>Onvoldoende</v>
      </c>
      <c r="P80" s="37" t="str">
        <f>B80</f>
        <v>O</v>
      </c>
      <c r="Q80" s="36" t="e">
        <f t="shared" si="8"/>
        <v>#REF!</v>
      </c>
      <c r="R80" s="36" t="e">
        <f t="shared" si="8"/>
        <v>#REF!</v>
      </c>
    </row>
    <row r="81" spans="1:18" ht="15">
      <c r="A81" s="25">
        <f>BASIS!A9</f>
        <v>0</v>
      </c>
      <c r="B81" s="25">
        <f>BASIS!B9</f>
        <v>0</v>
      </c>
      <c r="C81" s="26" t="e">
        <f>_xlfn.COUNTIFS(Input!#REF!,Tabellen!C$76,Input!$F:$F,Tabellen!$B81)</f>
        <v>#REF!</v>
      </c>
      <c r="D81" s="26" t="e">
        <f>_xlfn.COUNTIFS(Input!#REF!,Tabellen!D$76,Input!$F:$F,Tabellen!$B81)</f>
        <v>#REF!</v>
      </c>
      <c r="E81" s="38" t="e">
        <f>C81+D81</f>
        <v>#REF!</v>
      </c>
      <c r="O81" s="37">
        <f>A81</f>
        <v>0</v>
      </c>
      <c r="P81" s="37">
        <f>B81</f>
        <v>0</v>
      </c>
      <c r="Q81" s="36" t="e">
        <f t="shared" si="8"/>
        <v>#REF!</v>
      </c>
      <c r="R81" s="36" t="e">
        <f t="shared" si="8"/>
        <v>#REF!</v>
      </c>
    </row>
    <row r="82" spans="3:5" ht="15">
      <c r="C82" s="38" t="e">
        <f>SUM(C77:C81)</f>
        <v>#REF!</v>
      </c>
      <c r="D82" s="38" t="e">
        <f>SUM(D77:D81)</f>
        <v>#REF!</v>
      </c>
      <c r="E82" s="38" t="e">
        <f>SUM(E77:E81)</f>
        <v>#REF!</v>
      </c>
    </row>
    <row r="84" spans="1:15" ht="15">
      <c r="A84" s="11" t="s">
        <v>63</v>
      </c>
      <c r="O84" s="13" t="s">
        <v>63</v>
      </c>
    </row>
    <row r="85" spans="1:20" ht="15">
      <c r="A85" s="11"/>
      <c r="E85" s="12" t="s">
        <v>60</v>
      </c>
      <c r="F85" s="12" t="s">
        <v>61</v>
      </c>
      <c r="O85" s="13"/>
      <c r="S85" s="37" t="str">
        <f>E85</f>
        <v>man</v>
      </c>
      <c r="T85" s="37" t="str">
        <f>F85</f>
        <v>vrouw</v>
      </c>
    </row>
    <row r="86" spans="1:20" ht="15">
      <c r="A86" s="25"/>
      <c r="E86" s="36" t="s">
        <v>116</v>
      </c>
      <c r="F86" s="36" t="s">
        <v>117</v>
      </c>
      <c r="O86" s="37"/>
      <c r="S86" s="37" t="str">
        <f>E86</f>
        <v>m</v>
      </c>
      <c r="T86" s="37" t="str">
        <f>F86</f>
        <v>v</v>
      </c>
    </row>
    <row r="87" spans="1:20" ht="15">
      <c r="A87" s="23"/>
      <c r="B87" s="24"/>
      <c r="C87" s="25" t="str">
        <f>BASIS!A18</f>
        <v>Groeimogelijkheden verticaal direct</v>
      </c>
      <c r="D87" s="25" t="str">
        <f>BASIS!B18</f>
        <v>VOD</v>
      </c>
      <c r="E87" s="26" t="e">
        <f>_xlfn.COUNTIFS(Input!$G:$G,$D87,Input!#REF!,Tabellen!E$86)</f>
        <v>#REF!</v>
      </c>
      <c r="F87" s="26" t="e">
        <f>_xlfn.COUNTIFS(Input!$G:$G,$D87,Input!#REF!,Tabellen!F$86)</f>
        <v>#REF!</v>
      </c>
      <c r="G87" s="38" t="e">
        <f>F87+E87</f>
        <v>#REF!</v>
      </c>
      <c r="O87" s="27"/>
      <c r="P87" s="28"/>
      <c r="Q87" s="37" t="str">
        <f>C87</f>
        <v>Groeimogelijkheden verticaal direct</v>
      </c>
      <c r="R87" s="37" t="str">
        <f>D87</f>
        <v>VOD</v>
      </c>
      <c r="S87" s="36" t="e">
        <f>E87/E$91</f>
        <v>#REF!</v>
      </c>
      <c r="T87" s="36" t="e">
        <f>F87/F$91</f>
        <v>#REF!</v>
      </c>
    </row>
    <row r="88" spans="1:20" ht="15">
      <c r="A88" s="23"/>
      <c r="B88" s="24"/>
      <c r="C88" s="25" t="str">
        <f>BASIS!A17</f>
        <v>Groeimogelijkheden verticaal 1 à 2 jaar</v>
      </c>
      <c r="D88" s="25" t="str">
        <f>BASIS!B17</f>
        <v>VOT</v>
      </c>
      <c r="E88" s="26" t="e">
        <f>_xlfn.COUNTIFS(Input!$G:$G,$D88,Input!#REF!,Tabellen!E$86)</f>
        <v>#REF!</v>
      </c>
      <c r="F88" s="26" t="e">
        <f>_xlfn.COUNTIFS(Input!$G:$G,$D88,Input!#REF!,Tabellen!F$86)</f>
        <v>#REF!</v>
      </c>
      <c r="G88" s="38" t="e">
        <f>F88+E88</f>
        <v>#REF!</v>
      </c>
      <c r="O88" s="27"/>
      <c r="P88" s="28"/>
      <c r="Q88" s="37" t="str">
        <f>C88</f>
        <v>Groeimogelijkheden verticaal 1 à 2 jaar</v>
      </c>
      <c r="R88" s="37" t="str">
        <f>D88</f>
        <v>VOT</v>
      </c>
      <c r="S88" s="36" t="e">
        <f>E88/E$91</f>
        <v>#REF!</v>
      </c>
      <c r="T88" s="36" t="e">
        <f>F88/F$91</f>
        <v>#REF!</v>
      </c>
    </row>
    <row r="89" spans="1:20" ht="15">
      <c r="A89" s="23"/>
      <c r="B89" s="24"/>
      <c r="C89" s="25" t="str">
        <f>BASIS!A16</f>
        <v>Groeimogelijkheden huidig functieniveau</v>
      </c>
      <c r="D89" s="25" t="str">
        <f>BASIS!B16</f>
        <v>HO</v>
      </c>
      <c r="E89" s="26" t="e">
        <f>_xlfn.COUNTIFS(Input!$G:$G,$D89,Input!#REF!,Tabellen!E$86)</f>
        <v>#REF!</v>
      </c>
      <c r="F89" s="26" t="e">
        <f>_xlfn.COUNTIFS(Input!$G:$G,$D89,Input!#REF!,Tabellen!F$86)</f>
        <v>#REF!</v>
      </c>
      <c r="G89" s="38" t="e">
        <f>F89+E89</f>
        <v>#REF!</v>
      </c>
      <c r="O89" s="27"/>
      <c r="P89" s="28"/>
      <c r="Q89" s="37" t="str">
        <f>C89</f>
        <v>Groeimogelijkheden huidig functieniveau</v>
      </c>
      <c r="R89" s="37" t="str">
        <f>D89</f>
        <v>HO</v>
      </c>
      <c r="S89" s="36" t="e">
        <f>E89/E$91</f>
        <v>#REF!</v>
      </c>
      <c r="T89" s="36" t="e">
        <f>F89/F$91</f>
        <v>#REF!</v>
      </c>
    </row>
    <row r="90" spans="1:20" ht="15">
      <c r="A90" s="30"/>
      <c r="B90" s="31"/>
      <c r="C90" s="25" t="str">
        <f>BASIS!A15</f>
        <v>Grenzen bereikt</v>
      </c>
      <c r="D90" s="25" t="str">
        <f>BASIS!B15</f>
        <v>GB</v>
      </c>
      <c r="E90" s="26" t="e">
        <f>_xlfn.COUNTIFS(Input!$G:$G,$D90,Input!#REF!,Tabellen!E$86)</f>
        <v>#REF!</v>
      </c>
      <c r="F90" s="26" t="e">
        <f>_xlfn.COUNTIFS(Input!$G:$G,$D90,Input!#REF!,Tabellen!F$86)</f>
        <v>#REF!</v>
      </c>
      <c r="G90" s="38" t="e">
        <f>F90+E90</f>
        <v>#REF!</v>
      </c>
      <c r="O90" s="33"/>
      <c r="P90" s="34"/>
      <c r="Q90" s="37" t="str">
        <f>C90</f>
        <v>Grenzen bereikt</v>
      </c>
      <c r="R90" s="37" t="str">
        <f>D90</f>
        <v>GB</v>
      </c>
      <c r="S90" s="36" t="e">
        <f>E90/E$91</f>
        <v>#REF!</v>
      </c>
      <c r="T90" s="36" t="e">
        <f>F90/F$91</f>
        <v>#REF!</v>
      </c>
    </row>
    <row r="91" spans="5:7" ht="15">
      <c r="E91" s="38" t="e">
        <f>SUM(E87:E90)</f>
        <v>#REF!</v>
      </c>
      <c r="F91" s="38" t="e">
        <f>SUM(F87:F90)</f>
        <v>#REF!</v>
      </c>
      <c r="G91" s="38" t="e">
        <f>SUM(G87:G90)</f>
        <v>#REF!</v>
      </c>
    </row>
    <row r="93" spans="1:15" ht="15">
      <c r="A93" s="11" t="s">
        <v>120</v>
      </c>
      <c r="O93" s="13" t="s">
        <v>120</v>
      </c>
    </row>
    <row r="95" spans="1:20" ht="15">
      <c r="A95" s="12" t="s">
        <v>0</v>
      </c>
      <c r="B95" s="12" t="str">
        <f>BASIS!A5</f>
        <v>Uitmuntend</v>
      </c>
      <c r="C95" s="12" t="str">
        <f>BASIS!A6</f>
        <v>Goed</v>
      </c>
      <c r="D95" s="12" t="str">
        <f>BASIS!A7</f>
        <v>Voldoende</v>
      </c>
      <c r="E95" s="12" t="str">
        <f>BASIS!A8</f>
        <v>Onvoldoende</v>
      </c>
      <c r="F95" s="12">
        <f>BASIS!A9</f>
        <v>0</v>
      </c>
      <c r="O95" s="14" t="s">
        <v>0</v>
      </c>
      <c r="P95" s="37" t="str">
        <f>B95</f>
        <v>Uitmuntend</v>
      </c>
      <c r="Q95" s="37" t="str">
        <f>C95</f>
        <v>Goed</v>
      </c>
      <c r="R95" s="37" t="str">
        <f>D95</f>
        <v>Voldoende</v>
      </c>
      <c r="S95" s="37" t="str">
        <f>E95</f>
        <v>Onvoldoende</v>
      </c>
      <c r="T95" s="37">
        <f>F95</f>
        <v>0</v>
      </c>
    </row>
    <row r="96" spans="2:20" ht="15">
      <c r="B96" s="12" t="str">
        <f>BASIS!B5</f>
        <v>U</v>
      </c>
      <c r="C96" s="12" t="str">
        <f>BASIS!B6</f>
        <v>G</v>
      </c>
      <c r="D96" s="12" t="str">
        <f>BASIS!B7</f>
        <v>V</v>
      </c>
      <c r="E96" s="12" t="str">
        <f>BASIS!B8</f>
        <v>O</v>
      </c>
      <c r="F96" s="12">
        <f>BASIS!B9</f>
        <v>0</v>
      </c>
      <c r="P96" s="37" t="str">
        <f>B96</f>
        <v>U</v>
      </c>
      <c r="Q96" s="37" t="str">
        <f>C96</f>
        <v>G</v>
      </c>
      <c r="R96" s="37" t="str">
        <f>D96</f>
        <v>V</v>
      </c>
      <c r="S96" s="37" t="str">
        <f>E96</f>
        <v>O</v>
      </c>
      <c r="T96" s="37">
        <f>F96</f>
        <v>0</v>
      </c>
    </row>
    <row r="97" spans="1:20" ht="15">
      <c r="A97" s="12" t="str">
        <f>BASIS!A43</f>
        <v>Functie 1</v>
      </c>
      <c r="B97" s="12" t="e">
        <f>_xlfn.COUNTIFS(Input!#REF!,Tabellen!$A97,Input!$F:$F,Tabellen!B$96)</f>
        <v>#REF!</v>
      </c>
      <c r="C97" s="12" t="e">
        <f>_xlfn.COUNTIFS(Input!#REF!,Tabellen!$A97,Input!$F:$F,Tabellen!C$96)</f>
        <v>#REF!</v>
      </c>
      <c r="D97" s="12" t="e">
        <f>_xlfn.COUNTIFS(Input!#REF!,Tabellen!$A97,Input!$F:$F,Tabellen!D$96)</f>
        <v>#REF!</v>
      </c>
      <c r="E97" s="12" t="e">
        <f>_xlfn.COUNTIFS(Input!#REF!,Tabellen!$A97,Input!$F:$F,Tabellen!E$96)</f>
        <v>#REF!</v>
      </c>
      <c r="F97" s="12" t="e">
        <f>_xlfn.COUNTIFS(Input!#REF!,Tabellen!$A97,Input!$F:$F,Tabellen!F$96)</f>
        <v>#REF!</v>
      </c>
      <c r="G97" s="12" t="e">
        <f aca="true" t="shared" si="9" ref="G97:G121">SUM(B97:F97)</f>
        <v>#REF!</v>
      </c>
      <c r="O97" s="37" t="str">
        <f aca="true" t="shared" si="10" ref="O97:O121">A97</f>
        <v>Functie 1</v>
      </c>
      <c r="P97" s="14" t="e">
        <f aca="true" t="shared" si="11" ref="P97:P121">B97/$G97</f>
        <v>#REF!</v>
      </c>
      <c r="Q97" s="14" t="e">
        <f aca="true" t="shared" si="12" ref="Q97:Q121">C97/$G97</f>
        <v>#REF!</v>
      </c>
      <c r="R97" s="14" t="e">
        <f aca="true" t="shared" si="13" ref="R97:R121">D97/$G97</f>
        <v>#REF!</v>
      </c>
      <c r="S97" s="14" t="e">
        <f aca="true" t="shared" si="14" ref="S97:S121">E97/$G97</f>
        <v>#REF!</v>
      </c>
      <c r="T97" s="14" t="e">
        <f aca="true" t="shared" si="15" ref="T97:T121">F97/$G97</f>
        <v>#REF!</v>
      </c>
    </row>
    <row r="98" spans="1:20" ht="15">
      <c r="A98" s="12" t="str">
        <f>BASIS!A44</f>
        <v>Functie 2</v>
      </c>
      <c r="B98" s="12" t="e">
        <f>_xlfn.COUNTIFS(Input!#REF!,Tabellen!$A98,Input!$F:$F,Tabellen!B$96)</f>
        <v>#REF!</v>
      </c>
      <c r="C98" s="12" t="e">
        <f>_xlfn.COUNTIFS(Input!#REF!,Tabellen!$A98,Input!$F:$F,Tabellen!C$96)</f>
        <v>#REF!</v>
      </c>
      <c r="D98" s="12" t="e">
        <f>_xlfn.COUNTIFS(Input!#REF!,Tabellen!$A98,Input!$F:$F,Tabellen!D$96)</f>
        <v>#REF!</v>
      </c>
      <c r="E98" s="12" t="e">
        <f>_xlfn.COUNTIFS(Input!#REF!,Tabellen!$A98,Input!$F:$F,Tabellen!E$96)</f>
        <v>#REF!</v>
      </c>
      <c r="F98" s="12" t="e">
        <f>_xlfn.COUNTIFS(Input!#REF!,Tabellen!$A98,Input!$F:$F,Tabellen!F$96)</f>
        <v>#REF!</v>
      </c>
      <c r="G98" s="12" t="e">
        <f t="shared" si="9"/>
        <v>#REF!</v>
      </c>
      <c r="O98" s="37" t="str">
        <f t="shared" si="10"/>
        <v>Functie 2</v>
      </c>
      <c r="P98" s="14" t="e">
        <f t="shared" si="11"/>
        <v>#REF!</v>
      </c>
      <c r="Q98" s="14" t="e">
        <f t="shared" si="12"/>
        <v>#REF!</v>
      </c>
      <c r="R98" s="14" t="e">
        <f t="shared" si="13"/>
        <v>#REF!</v>
      </c>
      <c r="S98" s="14" t="e">
        <f t="shared" si="14"/>
        <v>#REF!</v>
      </c>
      <c r="T98" s="14" t="e">
        <f t="shared" si="15"/>
        <v>#REF!</v>
      </c>
    </row>
    <row r="99" spans="1:20" ht="15">
      <c r="A99" s="12" t="str">
        <f>BASIS!A45</f>
        <v>Functie 3</v>
      </c>
      <c r="B99" s="12" t="e">
        <f>_xlfn.COUNTIFS(Input!#REF!,Tabellen!$A99,Input!$F:$F,Tabellen!B$96)</f>
        <v>#REF!</v>
      </c>
      <c r="C99" s="12" t="e">
        <f>_xlfn.COUNTIFS(Input!#REF!,Tabellen!$A99,Input!$F:$F,Tabellen!C$96)</f>
        <v>#REF!</v>
      </c>
      <c r="D99" s="12" t="e">
        <f>_xlfn.COUNTIFS(Input!#REF!,Tabellen!$A99,Input!$F:$F,Tabellen!D$96)</f>
        <v>#REF!</v>
      </c>
      <c r="E99" s="12" t="e">
        <f>_xlfn.COUNTIFS(Input!#REF!,Tabellen!$A99,Input!$F:$F,Tabellen!E$96)</f>
        <v>#REF!</v>
      </c>
      <c r="F99" s="12" t="e">
        <f>_xlfn.COUNTIFS(Input!#REF!,Tabellen!$A99,Input!$F:$F,Tabellen!F$96)</f>
        <v>#REF!</v>
      </c>
      <c r="G99" s="12" t="e">
        <f t="shared" si="9"/>
        <v>#REF!</v>
      </c>
      <c r="O99" s="37" t="str">
        <f t="shared" si="10"/>
        <v>Functie 3</v>
      </c>
      <c r="P99" s="14" t="e">
        <f t="shared" si="11"/>
        <v>#REF!</v>
      </c>
      <c r="Q99" s="14" t="e">
        <f t="shared" si="12"/>
        <v>#REF!</v>
      </c>
      <c r="R99" s="14" t="e">
        <f t="shared" si="13"/>
        <v>#REF!</v>
      </c>
      <c r="S99" s="14" t="e">
        <f t="shared" si="14"/>
        <v>#REF!</v>
      </c>
      <c r="T99" s="14" t="e">
        <f t="shared" si="15"/>
        <v>#REF!</v>
      </c>
    </row>
    <row r="100" spans="1:20" ht="15">
      <c r="A100" s="12" t="str">
        <f>BASIS!A46</f>
        <v>Functie 4</v>
      </c>
      <c r="B100" s="12" t="e">
        <f>_xlfn.COUNTIFS(Input!#REF!,Tabellen!$A100,Input!$F:$F,Tabellen!B$96)</f>
        <v>#REF!</v>
      </c>
      <c r="C100" s="12" t="e">
        <f>_xlfn.COUNTIFS(Input!#REF!,Tabellen!$A100,Input!$F:$F,Tabellen!C$96)</f>
        <v>#REF!</v>
      </c>
      <c r="D100" s="12" t="e">
        <f>_xlfn.COUNTIFS(Input!#REF!,Tabellen!$A100,Input!$F:$F,Tabellen!D$96)</f>
        <v>#REF!</v>
      </c>
      <c r="E100" s="12" t="e">
        <f>_xlfn.COUNTIFS(Input!#REF!,Tabellen!$A100,Input!$F:$F,Tabellen!E$96)</f>
        <v>#REF!</v>
      </c>
      <c r="F100" s="12" t="e">
        <f>_xlfn.COUNTIFS(Input!#REF!,Tabellen!$A100,Input!$F:$F,Tabellen!F$96)</f>
        <v>#REF!</v>
      </c>
      <c r="G100" s="12" t="e">
        <f t="shared" si="9"/>
        <v>#REF!</v>
      </c>
      <c r="O100" s="37" t="str">
        <f t="shared" si="10"/>
        <v>Functie 4</v>
      </c>
      <c r="P100" s="14" t="e">
        <f t="shared" si="11"/>
        <v>#REF!</v>
      </c>
      <c r="Q100" s="14" t="e">
        <f t="shared" si="12"/>
        <v>#REF!</v>
      </c>
      <c r="R100" s="14" t="e">
        <f t="shared" si="13"/>
        <v>#REF!</v>
      </c>
      <c r="S100" s="14" t="e">
        <f t="shared" si="14"/>
        <v>#REF!</v>
      </c>
      <c r="T100" s="14" t="e">
        <f t="shared" si="15"/>
        <v>#REF!</v>
      </c>
    </row>
    <row r="101" spans="1:20" ht="15">
      <c r="A101" s="12" t="str">
        <f>BASIS!A47</f>
        <v>Functie 5</v>
      </c>
      <c r="B101" s="12" t="e">
        <f>_xlfn.COUNTIFS(Input!#REF!,Tabellen!$A101,Input!$F:$F,Tabellen!B$96)</f>
        <v>#REF!</v>
      </c>
      <c r="C101" s="12" t="e">
        <f>_xlfn.COUNTIFS(Input!#REF!,Tabellen!$A101,Input!$F:$F,Tabellen!C$96)</f>
        <v>#REF!</v>
      </c>
      <c r="D101" s="12" t="e">
        <f>_xlfn.COUNTIFS(Input!#REF!,Tabellen!$A101,Input!$F:$F,Tabellen!D$96)</f>
        <v>#REF!</v>
      </c>
      <c r="E101" s="12" t="e">
        <f>_xlfn.COUNTIFS(Input!#REF!,Tabellen!$A101,Input!$F:$F,Tabellen!E$96)</f>
        <v>#REF!</v>
      </c>
      <c r="F101" s="12" t="e">
        <f>_xlfn.COUNTIFS(Input!#REF!,Tabellen!$A101,Input!$F:$F,Tabellen!F$96)</f>
        <v>#REF!</v>
      </c>
      <c r="G101" s="12" t="e">
        <f t="shared" si="9"/>
        <v>#REF!</v>
      </c>
      <c r="O101" s="37" t="str">
        <f t="shared" si="10"/>
        <v>Functie 5</v>
      </c>
      <c r="P101" s="14" t="e">
        <f t="shared" si="11"/>
        <v>#REF!</v>
      </c>
      <c r="Q101" s="14" t="e">
        <f t="shared" si="12"/>
        <v>#REF!</v>
      </c>
      <c r="R101" s="14" t="e">
        <f t="shared" si="13"/>
        <v>#REF!</v>
      </c>
      <c r="S101" s="14" t="e">
        <f t="shared" si="14"/>
        <v>#REF!</v>
      </c>
      <c r="T101" s="14" t="e">
        <f t="shared" si="15"/>
        <v>#REF!</v>
      </c>
    </row>
    <row r="102" spans="1:20" ht="15">
      <c r="A102" s="12" t="str">
        <f>BASIS!A48</f>
        <v>Functie 6</v>
      </c>
      <c r="B102" s="12" t="e">
        <f>_xlfn.COUNTIFS(Input!#REF!,Tabellen!$A102,Input!$F:$F,Tabellen!B$96)</f>
        <v>#REF!</v>
      </c>
      <c r="C102" s="12" t="e">
        <f>_xlfn.COUNTIFS(Input!#REF!,Tabellen!$A102,Input!$F:$F,Tabellen!C$96)</f>
        <v>#REF!</v>
      </c>
      <c r="D102" s="12" t="e">
        <f>_xlfn.COUNTIFS(Input!#REF!,Tabellen!$A102,Input!$F:$F,Tabellen!D$96)</f>
        <v>#REF!</v>
      </c>
      <c r="E102" s="12" t="e">
        <f>_xlfn.COUNTIFS(Input!#REF!,Tabellen!$A102,Input!$F:$F,Tabellen!E$96)</f>
        <v>#REF!</v>
      </c>
      <c r="F102" s="12" t="e">
        <f>_xlfn.COUNTIFS(Input!#REF!,Tabellen!$A102,Input!$F:$F,Tabellen!F$96)</f>
        <v>#REF!</v>
      </c>
      <c r="G102" s="12" t="e">
        <f t="shared" si="9"/>
        <v>#REF!</v>
      </c>
      <c r="O102" s="37" t="str">
        <f t="shared" si="10"/>
        <v>Functie 6</v>
      </c>
      <c r="P102" s="14" t="e">
        <f t="shared" si="11"/>
        <v>#REF!</v>
      </c>
      <c r="Q102" s="14" t="e">
        <f t="shared" si="12"/>
        <v>#REF!</v>
      </c>
      <c r="R102" s="14" t="e">
        <f t="shared" si="13"/>
        <v>#REF!</v>
      </c>
      <c r="S102" s="14" t="e">
        <f t="shared" si="14"/>
        <v>#REF!</v>
      </c>
      <c r="T102" s="14" t="e">
        <f t="shared" si="15"/>
        <v>#REF!</v>
      </c>
    </row>
    <row r="103" spans="1:20" ht="15">
      <c r="A103" s="12" t="str">
        <f>BASIS!A49</f>
        <v>Functie 7</v>
      </c>
      <c r="B103" s="12" t="e">
        <f>_xlfn.COUNTIFS(Input!#REF!,Tabellen!$A103,Input!$F:$F,Tabellen!B$96)</f>
        <v>#REF!</v>
      </c>
      <c r="C103" s="12" t="e">
        <f>_xlfn.COUNTIFS(Input!#REF!,Tabellen!$A103,Input!$F:$F,Tabellen!C$96)</f>
        <v>#REF!</v>
      </c>
      <c r="D103" s="12" t="e">
        <f>_xlfn.COUNTIFS(Input!#REF!,Tabellen!$A103,Input!$F:$F,Tabellen!D$96)</f>
        <v>#REF!</v>
      </c>
      <c r="E103" s="12" t="e">
        <f>_xlfn.COUNTIFS(Input!#REF!,Tabellen!$A103,Input!$F:$F,Tabellen!E$96)</f>
        <v>#REF!</v>
      </c>
      <c r="F103" s="12" t="e">
        <f>_xlfn.COUNTIFS(Input!#REF!,Tabellen!$A103,Input!$F:$F,Tabellen!F$96)</f>
        <v>#REF!</v>
      </c>
      <c r="G103" s="12" t="e">
        <f t="shared" si="9"/>
        <v>#REF!</v>
      </c>
      <c r="O103" s="37" t="str">
        <f t="shared" si="10"/>
        <v>Functie 7</v>
      </c>
      <c r="P103" s="14" t="e">
        <f t="shared" si="11"/>
        <v>#REF!</v>
      </c>
      <c r="Q103" s="14" t="e">
        <f t="shared" si="12"/>
        <v>#REF!</v>
      </c>
      <c r="R103" s="14" t="e">
        <f t="shared" si="13"/>
        <v>#REF!</v>
      </c>
      <c r="S103" s="14" t="e">
        <f t="shared" si="14"/>
        <v>#REF!</v>
      </c>
      <c r="T103" s="14" t="e">
        <f t="shared" si="15"/>
        <v>#REF!</v>
      </c>
    </row>
    <row r="104" spans="1:20" ht="15">
      <c r="A104" s="12" t="str">
        <f>BASIS!A50</f>
        <v>Functie 8</v>
      </c>
      <c r="B104" s="12" t="e">
        <f>_xlfn.COUNTIFS(Input!#REF!,Tabellen!$A104,Input!$F:$F,Tabellen!B$96)</f>
        <v>#REF!</v>
      </c>
      <c r="C104" s="12" t="e">
        <f>_xlfn.COUNTIFS(Input!#REF!,Tabellen!$A104,Input!$F:$F,Tabellen!C$96)</f>
        <v>#REF!</v>
      </c>
      <c r="D104" s="12" t="e">
        <f>_xlfn.COUNTIFS(Input!#REF!,Tabellen!$A104,Input!$F:$F,Tabellen!D$96)</f>
        <v>#REF!</v>
      </c>
      <c r="E104" s="12" t="e">
        <f>_xlfn.COUNTIFS(Input!#REF!,Tabellen!$A104,Input!$F:$F,Tabellen!E$96)</f>
        <v>#REF!</v>
      </c>
      <c r="F104" s="12" t="e">
        <f>_xlfn.COUNTIFS(Input!#REF!,Tabellen!$A104,Input!$F:$F,Tabellen!F$96)</f>
        <v>#REF!</v>
      </c>
      <c r="G104" s="12" t="e">
        <f t="shared" si="9"/>
        <v>#REF!</v>
      </c>
      <c r="O104" s="37" t="str">
        <f t="shared" si="10"/>
        <v>Functie 8</v>
      </c>
      <c r="P104" s="14" t="e">
        <f t="shared" si="11"/>
        <v>#REF!</v>
      </c>
      <c r="Q104" s="14" t="e">
        <f t="shared" si="12"/>
        <v>#REF!</v>
      </c>
      <c r="R104" s="14" t="e">
        <f t="shared" si="13"/>
        <v>#REF!</v>
      </c>
      <c r="S104" s="14" t="e">
        <f t="shared" si="14"/>
        <v>#REF!</v>
      </c>
      <c r="T104" s="14" t="e">
        <f t="shared" si="15"/>
        <v>#REF!</v>
      </c>
    </row>
    <row r="105" spans="1:20" ht="15">
      <c r="A105" s="12" t="str">
        <f>BASIS!A51</f>
        <v>Functie 9</v>
      </c>
      <c r="B105" s="12" t="e">
        <f>_xlfn.COUNTIFS(Input!#REF!,Tabellen!$A105,Input!$F:$F,Tabellen!B$96)</f>
        <v>#REF!</v>
      </c>
      <c r="C105" s="12" t="e">
        <f>_xlfn.COUNTIFS(Input!#REF!,Tabellen!$A105,Input!$F:$F,Tabellen!C$96)</f>
        <v>#REF!</v>
      </c>
      <c r="D105" s="12" t="e">
        <f>_xlfn.COUNTIFS(Input!#REF!,Tabellen!$A105,Input!$F:$F,Tabellen!D$96)</f>
        <v>#REF!</v>
      </c>
      <c r="E105" s="12" t="e">
        <f>_xlfn.COUNTIFS(Input!#REF!,Tabellen!$A105,Input!$F:$F,Tabellen!E$96)</f>
        <v>#REF!</v>
      </c>
      <c r="F105" s="12" t="e">
        <f>_xlfn.COUNTIFS(Input!#REF!,Tabellen!$A105,Input!$F:$F,Tabellen!F$96)</f>
        <v>#REF!</v>
      </c>
      <c r="G105" s="12" t="e">
        <f t="shared" si="9"/>
        <v>#REF!</v>
      </c>
      <c r="O105" s="37" t="str">
        <f t="shared" si="10"/>
        <v>Functie 9</v>
      </c>
      <c r="P105" s="14" t="e">
        <f t="shared" si="11"/>
        <v>#REF!</v>
      </c>
      <c r="Q105" s="14" t="e">
        <f t="shared" si="12"/>
        <v>#REF!</v>
      </c>
      <c r="R105" s="14" t="e">
        <f t="shared" si="13"/>
        <v>#REF!</v>
      </c>
      <c r="S105" s="14" t="e">
        <f t="shared" si="14"/>
        <v>#REF!</v>
      </c>
      <c r="T105" s="14" t="e">
        <f t="shared" si="15"/>
        <v>#REF!</v>
      </c>
    </row>
    <row r="106" spans="1:20" ht="15">
      <c r="A106" s="12" t="str">
        <f>BASIS!A52</f>
        <v>Functie 10</v>
      </c>
      <c r="B106" s="12" t="e">
        <f>_xlfn.COUNTIFS(Input!#REF!,Tabellen!$A106,Input!$F:$F,Tabellen!B$96)</f>
        <v>#REF!</v>
      </c>
      <c r="C106" s="12" t="e">
        <f>_xlfn.COUNTIFS(Input!#REF!,Tabellen!$A106,Input!$F:$F,Tabellen!C$96)</f>
        <v>#REF!</v>
      </c>
      <c r="D106" s="12" t="e">
        <f>_xlfn.COUNTIFS(Input!#REF!,Tabellen!$A106,Input!$F:$F,Tabellen!D$96)</f>
        <v>#REF!</v>
      </c>
      <c r="E106" s="12" t="e">
        <f>_xlfn.COUNTIFS(Input!#REF!,Tabellen!$A106,Input!$F:$F,Tabellen!E$96)</f>
        <v>#REF!</v>
      </c>
      <c r="F106" s="12" t="e">
        <f>_xlfn.COUNTIFS(Input!#REF!,Tabellen!$A106,Input!$F:$F,Tabellen!F$96)</f>
        <v>#REF!</v>
      </c>
      <c r="G106" s="12" t="e">
        <f t="shared" si="9"/>
        <v>#REF!</v>
      </c>
      <c r="O106" s="37" t="str">
        <f t="shared" si="10"/>
        <v>Functie 10</v>
      </c>
      <c r="P106" s="14" t="e">
        <f t="shared" si="11"/>
        <v>#REF!</v>
      </c>
      <c r="Q106" s="14" t="e">
        <f t="shared" si="12"/>
        <v>#REF!</v>
      </c>
      <c r="R106" s="14" t="e">
        <f t="shared" si="13"/>
        <v>#REF!</v>
      </c>
      <c r="S106" s="14" t="e">
        <f t="shared" si="14"/>
        <v>#REF!</v>
      </c>
      <c r="T106" s="14" t="e">
        <f t="shared" si="15"/>
        <v>#REF!</v>
      </c>
    </row>
    <row r="107" spans="1:20" ht="15">
      <c r="A107" s="12" t="str">
        <f>BASIS!A53</f>
        <v>Functie 11</v>
      </c>
      <c r="B107" s="12" t="e">
        <f>_xlfn.COUNTIFS(Input!#REF!,Tabellen!$A107,Input!$F:$F,Tabellen!B$96)</f>
        <v>#REF!</v>
      </c>
      <c r="C107" s="12" t="e">
        <f>_xlfn.COUNTIFS(Input!#REF!,Tabellen!$A107,Input!$F:$F,Tabellen!C$96)</f>
        <v>#REF!</v>
      </c>
      <c r="D107" s="12" t="e">
        <f>_xlfn.COUNTIFS(Input!#REF!,Tabellen!$A107,Input!$F:$F,Tabellen!D$96)</f>
        <v>#REF!</v>
      </c>
      <c r="E107" s="12" t="e">
        <f>_xlfn.COUNTIFS(Input!#REF!,Tabellen!$A107,Input!$F:$F,Tabellen!E$96)</f>
        <v>#REF!</v>
      </c>
      <c r="F107" s="12" t="e">
        <f>_xlfn.COUNTIFS(Input!#REF!,Tabellen!$A107,Input!$F:$F,Tabellen!F$96)</f>
        <v>#REF!</v>
      </c>
      <c r="G107" s="12" t="e">
        <f t="shared" si="9"/>
        <v>#REF!</v>
      </c>
      <c r="O107" s="37" t="str">
        <f t="shared" si="10"/>
        <v>Functie 11</v>
      </c>
      <c r="P107" s="14" t="e">
        <f t="shared" si="11"/>
        <v>#REF!</v>
      </c>
      <c r="Q107" s="14" t="e">
        <f t="shared" si="12"/>
        <v>#REF!</v>
      </c>
      <c r="R107" s="14" t="e">
        <f t="shared" si="13"/>
        <v>#REF!</v>
      </c>
      <c r="S107" s="14" t="e">
        <f t="shared" si="14"/>
        <v>#REF!</v>
      </c>
      <c r="T107" s="14" t="e">
        <f t="shared" si="15"/>
        <v>#REF!</v>
      </c>
    </row>
    <row r="108" spans="1:20" ht="15">
      <c r="A108" s="12" t="str">
        <f>BASIS!A54</f>
        <v>Functie 12</v>
      </c>
      <c r="B108" s="12" t="e">
        <f>_xlfn.COUNTIFS(Input!#REF!,Tabellen!$A108,Input!$F:$F,Tabellen!B$96)</f>
        <v>#REF!</v>
      </c>
      <c r="C108" s="12" t="e">
        <f>_xlfn.COUNTIFS(Input!#REF!,Tabellen!$A108,Input!$F:$F,Tabellen!C$96)</f>
        <v>#REF!</v>
      </c>
      <c r="D108" s="12" t="e">
        <f>_xlfn.COUNTIFS(Input!#REF!,Tabellen!$A108,Input!$F:$F,Tabellen!D$96)</f>
        <v>#REF!</v>
      </c>
      <c r="E108" s="12" t="e">
        <f>_xlfn.COUNTIFS(Input!#REF!,Tabellen!$A108,Input!$F:$F,Tabellen!E$96)</f>
        <v>#REF!</v>
      </c>
      <c r="F108" s="12" t="e">
        <f>_xlfn.COUNTIFS(Input!#REF!,Tabellen!$A108,Input!$F:$F,Tabellen!F$96)</f>
        <v>#REF!</v>
      </c>
      <c r="G108" s="12" t="e">
        <f t="shared" si="9"/>
        <v>#REF!</v>
      </c>
      <c r="O108" s="37" t="str">
        <f t="shared" si="10"/>
        <v>Functie 12</v>
      </c>
      <c r="P108" s="14" t="e">
        <f t="shared" si="11"/>
        <v>#REF!</v>
      </c>
      <c r="Q108" s="14" t="e">
        <f t="shared" si="12"/>
        <v>#REF!</v>
      </c>
      <c r="R108" s="14" t="e">
        <f t="shared" si="13"/>
        <v>#REF!</v>
      </c>
      <c r="S108" s="14" t="e">
        <f t="shared" si="14"/>
        <v>#REF!</v>
      </c>
      <c r="T108" s="14" t="e">
        <f t="shared" si="15"/>
        <v>#REF!</v>
      </c>
    </row>
    <row r="109" spans="1:20" ht="15">
      <c r="A109" s="12" t="str">
        <f>BASIS!A55</f>
        <v>Functie 13</v>
      </c>
      <c r="B109" s="12" t="e">
        <f>_xlfn.COUNTIFS(Input!#REF!,Tabellen!$A109,Input!$F:$F,Tabellen!B$96)</f>
        <v>#REF!</v>
      </c>
      <c r="C109" s="12" t="e">
        <f>_xlfn.COUNTIFS(Input!#REF!,Tabellen!$A109,Input!$F:$F,Tabellen!C$96)</f>
        <v>#REF!</v>
      </c>
      <c r="D109" s="12" t="e">
        <f>_xlfn.COUNTIFS(Input!#REF!,Tabellen!$A109,Input!$F:$F,Tabellen!D$96)</f>
        <v>#REF!</v>
      </c>
      <c r="E109" s="12" t="e">
        <f>_xlfn.COUNTIFS(Input!#REF!,Tabellen!$A109,Input!$F:$F,Tabellen!E$96)</f>
        <v>#REF!</v>
      </c>
      <c r="F109" s="12" t="e">
        <f>_xlfn.COUNTIFS(Input!#REF!,Tabellen!$A109,Input!$F:$F,Tabellen!F$96)</f>
        <v>#REF!</v>
      </c>
      <c r="G109" s="12" t="e">
        <f t="shared" si="9"/>
        <v>#REF!</v>
      </c>
      <c r="O109" s="37" t="str">
        <f t="shared" si="10"/>
        <v>Functie 13</v>
      </c>
      <c r="P109" s="14" t="e">
        <f t="shared" si="11"/>
        <v>#REF!</v>
      </c>
      <c r="Q109" s="14" t="e">
        <f t="shared" si="12"/>
        <v>#REF!</v>
      </c>
      <c r="R109" s="14" t="e">
        <f t="shared" si="13"/>
        <v>#REF!</v>
      </c>
      <c r="S109" s="14" t="e">
        <f t="shared" si="14"/>
        <v>#REF!</v>
      </c>
      <c r="T109" s="14" t="e">
        <f t="shared" si="15"/>
        <v>#REF!</v>
      </c>
    </row>
    <row r="110" spans="1:20" ht="15">
      <c r="A110" s="12" t="str">
        <f>BASIS!A56</f>
        <v>Functie 14</v>
      </c>
      <c r="B110" s="12" t="e">
        <f>_xlfn.COUNTIFS(Input!#REF!,Tabellen!$A110,Input!$F:$F,Tabellen!B$96)</f>
        <v>#REF!</v>
      </c>
      <c r="C110" s="12" t="e">
        <f>_xlfn.COUNTIFS(Input!#REF!,Tabellen!$A110,Input!$F:$F,Tabellen!C$96)</f>
        <v>#REF!</v>
      </c>
      <c r="D110" s="12" t="e">
        <f>_xlfn.COUNTIFS(Input!#REF!,Tabellen!$A110,Input!$F:$F,Tabellen!D$96)</f>
        <v>#REF!</v>
      </c>
      <c r="E110" s="12" t="e">
        <f>_xlfn.COUNTIFS(Input!#REF!,Tabellen!$A110,Input!$F:$F,Tabellen!E$96)</f>
        <v>#REF!</v>
      </c>
      <c r="F110" s="12" t="e">
        <f>_xlfn.COUNTIFS(Input!#REF!,Tabellen!$A110,Input!$F:$F,Tabellen!F$96)</f>
        <v>#REF!</v>
      </c>
      <c r="G110" s="12" t="e">
        <f t="shared" si="9"/>
        <v>#REF!</v>
      </c>
      <c r="O110" s="37" t="str">
        <f t="shared" si="10"/>
        <v>Functie 14</v>
      </c>
      <c r="P110" s="14" t="e">
        <f t="shared" si="11"/>
        <v>#REF!</v>
      </c>
      <c r="Q110" s="14" t="e">
        <f t="shared" si="12"/>
        <v>#REF!</v>
      </c>
      <c r="R110" s="14" t="e">
        <f t="shared" si="13"/>
        <v>#REF!</v>
      </c>
      <c r="S110" s="14" t="e">
        <f t="shared" si="14"/>
        <v>#REF!</v>
      </c>
      <c r="T110" s="14" t="e">
        <f t="shared" si="15"/>
        <v>#REF!</v>
      </c>
    </row>
    <row r="111" spans="1:20" ht="15">
      <c r="A111" s="12" t="str">
        <f>BASIS!A57</f>
        <v>Functie 15</v>
      </c>
      <c r="B111" s="12" t="e">
        <f>_xlfn.COUNTIFS(Input!#REF!,Tabellen!$A111,Input!$F:$F,Tabellen!B$96)</f>
        <v>#REF!</v>
      </c>
      <c r="C111" s="12" t="e">
        <f>_xlfn.COUNTIFS(Input!#REF!,Tabellen!$A111,Input!$F:$F,Tabellen!C$96)</f>
        <v>#REF!</v>
      </c>
      <c r="D111" s="12" t="e">
        <f>_xlfn.COUNTIFS(Input!#REF!,Tabellen!$A111,Input!$F:$F,Tabellen!D$96)</f>
        <v>#REF!</v>
      </c>
      <c r="E111" s="12" t="e">
        <f>_xlfn.COUNTIFS(Input!#REF!,Tabellen!$A111,Input!$F:$F,Tabellen!E$96)</f>
        <v>#REF!</v>
      </c>
      <c r="F111" s="12" t="e">
        <f>_xlfn.COUNTIFS(Input!#REF!,Tabellen!$A111,Input!$F:$F,Tabellen!F$96)</f>
        <v>#REF!</v>
      </c>
      <c r="G111" s="12" t="e">
        <f t="shared" si="9"/>
        <v>#REF!</v>
      </c>
      <c r="O111" s="37" t="str">
        <f t="shared" si="10"/>
        <v>Functie 15</v>
      </c>
      <c r="P111" s="14" t="e">
        <f t="shared" si="11"/>
        <v>#REF!</v>
      </c>
      <c r="Q111" s="14" t="e">
        <f t="shared" si="12"/>
        <v>#REF!</v>
      </c>
      <c r="R111" s="14" t="e">
        <f t="shared" si="13"/>
        <v>#REF!</v>
      </c>
      <c r="S111" s="14" t="e">
        <f t="shared" si="14"/>
        <v>#REF!</v>
      </c>
      <c r="T111" s="14" t="e">
        <f t="shared" si="15"/>
        <v>#REF!</v>
      </c>
    </row>
    <row r="112" spans="1:20" ht="15">
      <c r="A112" s="12" t="str">
        <f>BASIS!A58</f>
        <v>Functie 16</v>
      </c>
      <c r="B112" s="12" t="e">
        <f>_xlfn.COUNTIFS(Input!#REF!,Tabellen!$A112,Input!$F:$F,Tabellen!B$96)</f>
        <v>#REF!</v>
      </c>
      <c r="C112" s="12" t="e">
        <f>_xlfn.COUNTIFS(Input!#REF!,Tabellen!$A112,Input!$F:$F,Tabellen!C$96)</f>
        <v>#REF!</v>
      </c>
      <c r="D112" s="12" t="e">
        <f>_xlfn.COUNTIFS(Input!#REF!,Tabellen!$A112,Input!$F:$F,Tabellen!D$96)</f>
        <v>#REF!</v>
      </c>
      <c r="E112" s="12" t="e">
        <f>_xlfn.COUNTIFS(Input!#REF!,Tabellen!$A112,Input!$F:$F,Tabellen!E$96)</f>
        <v>#REF!</v>
      </c>
      <c r="F112" s="12" t="e">
        <f>_xlfn.COUNTIFS(Input!#REF!,Tabellen!$A112,Input!$F:$F,Tabellen!F$96)</f>
        <v>#REF!</v>
      </c>
      <c r="G112" s="12" t="e">
        <f t="shared" si="9"/>
        <v>#REF!</v>
      </c>
      <c r="O112" s="37" t="str">
        <f t="shared" si="10"/>
        <v>Functie 16</v>
      </c>
      <c r="P112" s="14" t="e">
        <f t="shared" si="11"/>
        <v>#REF!</v>
      </c>
      <c r="Q112" s="14" t="e">
        <f t="shared" si="12"/>
        <v>#REF!</v>
      </c>
      <c r="R112" s="14" t="e">
        <f t="shared" si="13"/>
        <v>#REF!</v>
      </c>
      <c r="S112" s="14" t="e">
        <f t="shared" si="14"/>
        <v>#REF!</v>
      </c>
      <c r="T112" s="14" t="e">
        <f t="shared" si="15"/>
        <v>#REF!</v>
      </c>
    </row>
    <row r="113" spans="1:20" ht="15">
      <c r="A113" s="12" t="str">
        <f>BASIS!A59</f>
        <v>Functie 17</v>
      </c>
      <c r="B113" s="12" t="e">
        <f>_xlfn.COUNTIFS(Input!#REF!,Tabellen!$A113,Input!$F:$F,Tabellen!B$96)</f>
        <v>#REF!</v>
      </c>
      <c r="C113" s="12" t="e">
        <f>_xlfn.COUNTIFS(Input!#REF!,Tabellen!$A113,Input!$F:$F,Tabellen!C$96)</f>
        <v>#REF!</v>
      </c>
      <c r="D113" s="12" t="e">
        <f>_xlfn.COUNTIFS(Input!#REF!,Tabellen!$A113,Input!$F:$F,Tabellen!D$96)</f>
        <v>#REF!</v>
      </c>
      <c r="E113" s="12" t="e">
        <f>_xlfn.COUNTIFS(Input!#REF!,Tabellen!$A113,Input!$F:$F,Tabellen!E$96)</f>
        <v>#REF!</v>
      </c>
      <c r="F113" s="12" t="e">
        <f>_xlfn.COUNTIFS(Input!#REF!,Tabellen!$A113,Input!$F:$F,Tabellen!F$96)</f>
        <v>#REF!</v>
      </c>
      <c r="G113" s="12" t="e">
        <f t="shared" si="9"/>
        <v>#REF!</v>
      </c>
      <c r="O113" s="37" t="str">
        <f t="shared" si="10"/>
        <v>Functie 17</v>
      </c>
      <c r="P113" s="14" t="e">
        <f t="shared" si="11"/>
        <v>#REF!</v>
      </c>
      <c r="Q113" s="14" t="e">
        <f t="shared" si="12"/>
        <v>#REF!</v>
      </c>
      <c r="R113" s="14" t="e">
        <f t="shared" si="13"/>
        <v>#REF!</v>
      </c>
      <c r="S113" s="14" t="e">
        <f t="shared" si="14"/>
        <v>#REF!</v>
      </c>
      <c r="T113" s="14" t="e">
        <f t="shared" si="15"/>
        <v>#REF!</v>
      </c>
    </row>
    <row r="114" spans="1:20" ht="15">
      <c r="A114" s="12" t="str">
        <f>BASIS!A60</f>
        <v>Functie 18</v>
      </c>
      <c r="B114" s="12" t="e">
        <f>_xlfn.COUNTIFS(Input!#REF!,Tabellen!$A114,Input!$F:$F,Tabellen!B$96)</f>
        <v>#REF!</v>
      </c>
      <c r="C114" s="12" t="e">
        <f>_xlfn.COUNTIFS(Input!#REF!,Tabellen!$A114,Input!$F:$F,Tabellen!C$96)</f>
        <v>#REF!</v>
      </c>
      <c r="D114" s="12" t="e">
        <f>_xlfn.COUNTIFS(Input!#REF!,Tabellen!$A114,Input!$F:$F,Tabellen!D$96)</f>
        <v>#REF!</v>
      </c>
      <c r="E114" s="12" t="e">
        <f>_xlfn.COUNTIFS(Input!#REF!,Tabellen!$A114,Input!$F:$F,Tabellen!E$96)</f>
        <v>#REF!</v>
      </c>
      <c r="F114" s="12" t="e">
        <f>_xlfn.COUNTIFS(Input!#REF!,Tabellen!$A114,Input!$F:$F,Tabellen!F$96)</f>
        <v>#REF!</v>
      </c>
      <c r="G114" s="12" t="e">
        <f t="shared" si="9"/>
        <v>#REF!</v>
      </c>
      <c r="O114" s="37" t="str">
        <f t="shared" si="10"/>
        <v>Functie 18</v>
      </c>
      <c r="P114" s="14" t="e">
        <f t="shared" si="11"/>
        <v>#REF!</v>
      </c>
      <c r="Q114" s="14" t="e">
        <f t="shared" si="12"/>
        <v>#REF!</v>
      </c>
      <c r="R114" s="14" t="e">
        <f t="shared" si="13"/>
        <v>#REF!</v>
      </c>
      <c r="S114" s="14" t="e">
        <f t="shared" si="14"/>
        <v>#REF!</v>
      </c>
      <c r="T114" s="14" t="e">
        <f t="shared" si="15"/>
        <v>#REF!</v>
      </c>
    </row>
    <row r="115" spans="1:20" ht="15">
      <c r="A115" s="12" t="str">
        <f>BASIS!A61</f>
        <v>Functie 19</v>
      </c>
      <c r="B115" s="12" t="e">
        <f>_xlfn.COUNTIFS(Input!#REF!,Tabellen!$A115,Input!$F:$F,Tabellen!B$96)</f>
        <v>#REF!</v>
      </c>
      <c r="C115" s="12" t="e">
        <f>_xlfn.COUNTIFS(Input!#REF!,Tabellen!$A115,Input!$F:$F,Tabellen!C$96)</f>
        <v>#REF!</v>
      </c>
      <c r="D115" s="12" t="e">
        <f>_xlfn.COUNTIFS(Input!#REF!,Tabellen!$A115,Input!$F:$F,Tabellen!D$96)</f>
        <v>#REF!</v>
      </c>
      <c r="E115" s="12" t="e">
        <f>_xlfn.COUNTIFS(Input!#REF!,Tabellen!$A115,Input!$F:$F,Tabellen!E$96)</f>
        <v>#REF!</v>
      </c>
      <c r="F115" s="12" t="e">
        <f>_xlfn.COUNTIFS(Input!#REF!,Tabellen!$A115,Input!$F:$F,Tabellen!F$96)</f>
        <v>#REF!</v>
      </c>
      <c r="G115" s="12" t="e">
        <f t="shared" si="9"/>
        <v>#REF!</v>
      </c>
      <c r="O115" s="37" t="str">
        <f t="shared" si="10"/>
        <v>Functie 19</v>
      </c>
      <c r="P115" s="14" t="e">
        <f t="shared" si="11"/>
        <v>#REF!</v>
      </c>
      <c r="Q115" s="14" t="e">
        <f t="shared" si="12"/>
        <v>#REF!</v>
      </c>
      <c r="R115" s="14" t="e">
        <f t="shared" si="13"/>
        <v>#REF!</v>
      </c>
      <c r="S115" s="14" t="e">
        <f t="shared" si="14"/>
        <v>#REF!</v>
      </c>
      <c r="T115" s="14" t="e">
        <f t="shared" si="15"/>
        <v>#REF!</v>
      </c>
    </row>
    <row r="116" spans="1:20" ht="15">
      <c r="A116" s="12" t="str">
        <f>BASIS!A62</f>
        <v>Functie 20</v>
      </c>
      <c r="B116" s="12" t="e">
        <f>_xlfn.COUNTIFS(Input!#REF!,Tabellen!$A116,Input!$F:$F,Tabellen!B$96)</f>
        <v>#REF!</v>
      </c>
      <c r="C116" s="12" t="e">
        <f>_xlfn.COUNTIFS(Input!#REF!,Tabellen!$A116,Input!$F:$F,Tabellen!C$96)</f>
        <v>#REF!</v>
      </c>
      <c r="D116" s="12" t="e">
        <f>_xlfn.COUNTIFS(Input!#REF!,Tabellen!$A116,Input!$F:$F,Tabellen!D$96)</f>
        <v>#REF!</v>
      </c>
      <c r="E116" s="12" t="e">
        <f>_xlfn.COUNTIFS(Input!#REF!,Tabellen!$A116,Input!$F:$F,Tabellen!E$96)</f>
        <v>#REF!</v>
      </c>
      <c r="F116" s="12" t="e">
        <f>_xlfn.COUNTIFS(Input!#REF!,Tabellen!$A116,Input!$F:$F,Tabellen!F$96)</f>
        <v>#REF!</v>
      </c>
      <c r="G116" s="12" t="e">
        <f t="shared" si="9"/>
        <v>#REF!</v>
      </c>
      <c r="O116" s="37" t="str">
        <f t="shared" si="10"/>
        <v>Functie 20</v>
      </c>
      <c r="P116" s="14" t="e">
        <f t="shared" si="11"/>
        <v>#REF!</v>
      </c>
      <c r="Q116" s="14" t="e">
        <f t="shared" si="12"/>
        <v>#REF!</v>
      </c>
      <c r="R116" s="14" t="e">
        <f t="shared" si="13"/>
        <v>#REF!</v>
      </c>
      <c r="S116" s="14" t="e">
        <f t="shared" si="14"/>
        <v>#REF!</v>
      </c>
      <c r="T116" s="14" t="e">
        <f t="shared" si="15"/>
        <v>#REF!</v>
      </c>
    </row>
    <row r="117" spans="1:20" ht="15">
      <c r="A117" s="12" t="str">
        <f>BASIS!A63</f>
        <v>Functie 21</v>
      </c>
      <c r="B117" s="12" t="e">
        <f>_xlfn.COUNTIFS(Input!#REF!,Tabellen!$A117,Input!$F:$F,Tabellen!B$96)</f>
        <v>#REF!</v>
      </c>
      <c r="C117" s="12" t="e">
        <f>_xlfn.COUNTIFS(Input!#REF!,Tabellen!$A117,Input!$F:$F,Tabellen!C$96)</f>
        <v>#REF!</v>
      </c>
      <c r="D117" s="12" t="e">
        <f>_xlfn.COUNTIFS(Input!#REF!,Tabellen!$A117,Input!$F:$F,Tabellen!D$96)</f>
        <v>#REF!</v>
      </c>
      <c r="E117" s="12" t="e">
        <f>_xlfn.COUNTIFS(Input!#REF!,Tabellen!$A117,Input!$F:$F,Tabellen!E$96)</f>
        <v>#REF!</v>
      </c>
      <c r="F117" s="12" t="e">
        <f>_xlfn.COUNTIFS(Input!#REF!,Tabellen!$A117,Input!$F:$F,Tabellen!F$96)</f>
        <v>#REF!</v>
      </c>
      <c r="G117" s="12" t="e">
        <f t="shared" si="9"/>
        <v>#REF!</v>
      </c>
      <c r="O117" s="37" t="str">
        <f t="shared" si="10"/>
        <v>Functie 21</v>
      </c>
      <c r="P117" s="14" t="e">
        <f t="shared" si="11"/>
        <v>#REF!</v>
      </c>
      <c r="Q117" s="14" t="e">
        <f t="shared" si="12"/>
        <v>#REF!</v>
      </c>
      <c r="R117" s="14" t="e">
        <f t="shared" si="13"/>
        <v>#REF!</v>
      </c>
      <c r="S117" s="14" t="e">
        <f t="shared" si="14"/>
        <v>#REF!</v>
      </c>
      <c r="T117" s="14" t="e">
        <f t="shared" si="15"/>
        <v>#REF!</v>
      </c>
    </row>
    <row r="118" spans="1:20" ht="15">
      <c r="A118" s="12" t="str">
        <f>BASIS!A64</f>
        <v>Functie 22</v>
      </c>
      <c r="B118" s="12" t="e">
        <f>_xlfn.COUNTIFS(Input!#REF!,Tabellen!$A118,Input!$F:$F,Tabellen!B$96)</f>
        <v>#REF!</v>
      </c>
      <c r="C118" s="12" t="e">
        <f>_xlfn.COUNTIFS(Input!#REF!,Tabellen!$A118,Input!$F:$F,Tabellen!C$96)</f>
        <v>#REF!</v>
      </c>
      <c r="D118" s="12" t="e">
        <f>_xlfn.COUNTIFS(Input!#REF!,Tabellen!$A118,Input!$F:$F,Tabellen!D$96)</f>
        <v>#REF!</v>
      </c>
      <c r="E118" s="12" t="e">
        <f>_xlfn.COUNTIFS(Input!#REF!,Tabellen!$A118,Input!$F:$F,Tabellen!E$96)</f>
        <v>#REF!</v>
      </c>
      <c r="F118" s="12" t="e">
        <f>_xlfn.COUNTIFS(Input!#REF!,Tabellen!$A118,Input!$F:$F,Tabellen!F$96)</f>
        <v>#REF!</v>
      </c>
      <c r="G118" s="12" t="e">
        <f t="shared" si="9"/>
        <v>#REF!</v>
      </c>
      <c r="O118" s="37" t="str">
        <f t="shared" si="10"/>
        <v>Functie 22</v>
      </c>
      <c r="P118" s="14" t="e">
        <f t="shared" si="11"/>
        <v>#REF!</v>
      </c>
      <c r="Q118" s="14" t="e">
        <f t="shared" si="12"/>
        <v>#REF!</v>
      </c>
      <c r="R118" s="14" t="e">
        <f t="shared" si="13"/>
        <v>#REF!</v>
      </c>
      <c r="S118" s="14" t="e">
        <f t="shared" si="14"/>
        <v>#REF!</v>
      </c>
      <c r="T118" s="14" t="e">
        <f t="shared" si="15"/>
        <v>#REF!</v>
      </c>
    </row>
    <row r="119" spans="1:20" ht="15">
      <c r="A119" s="12" t="str">
        <f>BASIS!A65</f>
        <v>Functie 23</v>
      </c>
      <c r="B119" s="12" t="e">
        <f>_xlfn.COUNTIFS(Input!#REF!,Tabellen!$A119,Input!$F:$F,Tabellen!B$96)</f>
        <v>#REF!</v>
      </c>
      <c r="C119" s="12" t="e">
        <f>_xlfn.COUNTIFS(Input!#REF!,Tabellen!$A119,Input!$F:$F,Tabellen!C$96)</f>
        <v>#REF!</v>
      </c>
      <c r="D119" s="12" t="e">
        <f>_xlfn.COUNTIFS(Input!#REF!,Tabellen!$A119,Input!$F:$F,Tabellen!D$96)</f>
        <v>#REF!</v>
      </c>
      <c r="E119" s="12" t="e">
        <f>_xlfn.COUNTIFS(Input!#REF!,Tabellen!$A119,Input!$F:$F,Tabellen!E$96)</f>
        <v>#REF!</v>
      </c>
      <c r="F119" s="12" t="e">
        <f>_xlfn.COUNTIFS(Input!#REF!,Tabellen!$A119,Input!$F:$F,Tabellen!F$96)</f>
        <v>#REF!</v>
      </c>
      <c r="G119" s="12" t="e">
        <f t="shared" si="9"/>
        <v>#REF!</v>
      </c>
      <c r="O119" s="37" t="str">
        <f t="shared" si="10"/>
        <v>Functie 23</v>
      </c>
      <c r="P119" s="14" t="e">
        <f t="shared" si="11"/>
        <v>#REF!</v>
      </c>
      <c r="Q119" s="14" t="e">
        <f t="shared" si="12"/>
        <v>#REF!</v>
      </c>
      <c r="R119" s="14" t="e">
        <f t="shared" si="13"/>
        <v>#REF!</v>
      </c>
      <c r="S119" s="14" t="e">
        <f t="shared" si="14"/>
        <v>#REF!</v>
      </c>
      <c r="T119" s="14" t="e">
        <f t="shared" si="15"/>
        <v>#REF!</v>
      </c>
    </row>
    <row r="120" spans="1:20" ht="15">
      <c r="A120" s="12" t="str">
        <f>BASIS!A66</f>
        <v>Functie 24</v>
      </c>
      <c r="B120" s="12" t="e">
        <f>_xlfn.COUNTIFS(Input!#REF!,Tabellen!$A120,Input!$F:$F,Tabellen!B$96)</f>
        <v>#REF!</v>
      </c>
      <c r="C120" s="12" t="e">
        <f>_xlfn.COUNTIFS(Input!#REF!,Tabellen!$A120,Input!$F:$F,Tabellen!C$96)</f>
        <v>#REF!</v>
      </c>
      <c r="D120" s="12" t="e">
        <f>_xlfn.COUNTIFS(Input!#REF!,Tabellen!$A120,Input!$F:$F,Tabellen!D$96)</f>
        <v>#REF!</v>
      </c>
      <c r="E120" s="12" t="e">
        <f>_xlfn.COUNTIFS(Input!#REF!,Tabellen!$A120,Input!$F:$F,Tabellen!E$96)</f>
        <v>#REF!</v>
      </c>
      <c r="F120" s="12" t="e">
        <f>_xlfn.COUNTIFS(Input!#REF!,Tabellen!$A120,Input!$F:$F,Tabellen!F$96)</f>
        <v>#REF!</v>
      </c>
      <c r="G120" s="12" t="e">
        <f t="shared" si="9"/>
        <v>#REF!</v>
      </c>
      <c r="O120" s="37" t="str">
        <f t="shared" si="10"/>
        <v>Functie 24</v>
      </c>
      <c r="P120" s="14" t="e">
        <f t="shared" si="11"/>
        <v>#REF!</v>
      </c>
      <c r="Q120" s="14" t="e">
        <f t="shared" si="12"/>
        <v>#REF!</v>
      </c>
      <c r="R120" s="14" t="e">
        <f t="shared" si="13"/>
        <v>#REF!</v>
      </c>
      <c r="S120" s="14" t="e">
        <f t="shared" si="14"/>
        <v>#REF!</v>
      </c>
      <c r="T120" s="14" t="e">
        <f t="shared" si="15"/>
        <v>#REF!</v>
      </c>
    </row>
    <row r="121" spans="1:20" ht="15">
      <c r="A121" s="12" t="str">
        <f>BASIS!A67</f>
        <v>Functie 25</v>
      </c>
      <c r="B121" s="12" t="e">
        <f>_xlfn.COUNTIFS(Input!#REF!,Tabellen!$A121,Input!$F:$F,Tabellen!B$96)</f>
        <v>#REF!</v>
      </c>
      <c r="C121" s="12" t="e">
        <f>_xlfn.COUNTIFS(Input!#REF!,Tabellen!$A121,Input!$F:$F,Tabellen!C$96)</f>
        <v>#REF!</v>
      </c>
      <c r="D121" s="12" t="e">
        <f>_xlfn.COUNTIFS(Input!#REF!,Tabellen!$A121,Input!$F:$F,Tabellen!D$96)</f>
        <v>#REF!</v>
      </c>
      <c r="E121" s="12" t="e">
        <f>_xlfn.COUNTIFS(Input!#REF!,Tabellen!$A121,Input!$F:$F,Tabellen!E$96)</f>
        <v>#REF!</v>
      </c>
      <c r="F121" s="12" t="e">
        <f>_xlfn.COUNTIFS(Input!#REF!,Tabellen!$A121,Input!$F:$F,Tabellen!F$96)</f>
        <v>#REF!</v>
      </c>
      <c r="G121" s="12" t="e">
        <f t="shared" si="9"/>
        <v>#REF!</v>
      </c>
      <c r="O121" s="37" t="str">
        <f t="shared" si="10"/>
        <v>Functie 25</v>
      </c>
      <c r="P121" s="14" t="e">
        <f t="shared" si="11"/>
        <v>#REF!</v>
      </c>
      <c r="Q121" s="14" t="e">
        <f t="shared" si="12"/>
        <v>#REF!</v>
      </c>
      <c r="R121" s="14" t="e">
        <f t="shared" si="13"/>
        <v>#REF!</v>
      </c>
      <c r="S121" s="14" t="e">
        <f t="shared" si="14"/>
        <v>#REF!</v>
      </c>
      <c r="T121" s="14" t="e">
        <f t="shared" si="15"/>
        <v>#REF!</v>
      </c>
    </row>
    <row r="122" spans="2:7" ht="15">
      <c r="B122" s="12" t="e">
        <f aca="true" t="shared" si="16" ref="B122:G122">SUM(B97:B121)</f>
        <v>#REF!</v>
      </c>
      <c r="C122" s="12" t="e">
        <f t="shared" si="16"/>
        <v>#REF!</v>
      </c>
      <c r="D122" s="12" t="e">
        <f t="shared" si="16"/>
        <v>#REF!</v>
      </c>
      <c r="E122" s="12" t="e">
        <f t="shared" si="16"/>
        <v>#REF!</v>
      </c>
      <c r="F122" s="12" t="e">
        <f t="shared" si="16"/>
        <v>#REF!</v>
      </c>
      <c r="G122" s="12" t="e">
        <f t="shared" si="16"/>
        <v>#REF!</v>
      </c>
    </row>
    <row r="124" spans="1:15" ht="15">
      <c r="A124" s="11" t="s">
        <v>67</v>
      </c>
      <c r="O124" s="13" t="s">
        <v>67</v>
      </c>
    </row>
    <row r="125" spans="1:19" ht="150">
      <c r="A125" s="12" t="s">
        <v>0</v>
      </c>
      <c r="B125" s="41" t="str">
        <f>BASIS!A18</f>
        <v>Groeimogelijkheden verticaal direct</v>
      </c>
      <c r="C125" s="41" t="str">
        <f>BASIS!A17</f>
        <v>Groeimogelijkheden verticaal 1 à 2 jaar</v>
      </c>
      <c r="D125" s="41" t="str">
        <f>BASIS!A16</f>
        <v>Groeimogelijkheden huidig functieniveau</v>
      </c>
      <c r="E125" s="41" t="str">
        <f>BASIS!A15</f>
        <v>Grenzen bereikt</v>
      </c>
      <c r="O125" s="14" t="s">
        <v>0</v>
      </c>
      <c r="P125" s="37" t="str">
        <f>B125</f>
        <v>Groeimogelijkheden verticaal direct</v>
      </c>
      <c r="Q125" s="37" t="str">
        <f>C125</f>
        <v>Groeimogelijkheden verticaal 1 à 2 jaar</v>
      </c>
      <c r="R125" s="37" t="str">
        <f>D125</f>
        <v>Groeimogelijkheden huidig functieniveau</v>
      </c>
      <c r="S125" s="37" t="str">
        <f>E125</f>
        <v>Grenzen bereikt</v>
      </c>
    </row>
    <row r="126" spans="2:19" ht="15">
      <c r="B126" s="12" t="str">
        <f>BASIS!B18</f>
        <v>VOD</v>
      </c>
      <c r="C126" s="12" t="str">
        <f>BASIS!B17</f>
        <v>VOT</v>
      </c>
      <c r="D126" s="12" t="str">
        <f>BASIS!B16</f>
        <v>HO</v>
      </c>
      <c r="E126" s="12" t="str">
        <f>BASIS!B15</f>
        <v>GB</v>
      </c>
      <c r="P126" s="37" t="str">
        <f>B126</f>
        <v>VOD</v>
      </c>
      <c r="Q126" s="37" t="str">
        <f>C126</f>
        <v>VOT</v>
      </c>
      <c r="R126" s="37" t="str">
        <f>D126</f>
        <v>HO</v>
      </c>
      <c r="S126" s="37" t="str">
        <f>E126</f>
        <v>GB</v>
      </c>
    </row>
    <row r="127" spans="1:19" ht="15">
      <c r="A127" s="12" t="str">
        <f>BASIS!A43</f>
        <v>Functie 1</v>
      </c>
      <c r="B127" s="12" t="e">
        <f>_xlfn.COUNTIFS(Input!#REF!,Tabellen!$A127,Input!$G:$G,Tabellen!B$126)</f>
        <v>#REF!</v>
      </c>
      <c r="C127" s="12" t="e">
        <f>_xlfn.COUNTIFS(Input!#REF!,Tabellen!$A127,Input!$G:$G,Tabellen!C$126)</f>
        <v>#REF!</v>
      </c>
      <c r="D127" s="12" t="e">
        <f>_xlfn.COUNTIFS(Input!#REF!,Tabellen!$A127,Input!$G:$G,Tabellen!D$126)</f>
        <v>#REF!</v>
      </c>
      <c r="E127" s="12" t="e">
        <f>_xlfn.COUNTIFS(Input!#REF!,Tabellen!$A127,Input!$G:$G,Tabellen!E$126)</f>
        <v>#REF!</v>
      </c>
      <c r="F127" s="12" t="e">
        <f>SUM(B127:E127)</f>
        <v>#REF!</v>
      </c>
      <c r="O127" s="37" t="str">
        <f aca="true" t="shared" si="17" ref="O127:O151">A127</f>
        <v>Functie 1</v>
      </c>
      <c r="P127" s="14" t="e">
        <f>B127/$F127</f>
        <v>#REF!</v>
      </c>
      <c r="Q127" s="14" t="e">
        <f aca="true" t="shared" si="18" ref="Q127:Q151">C127/$F127</f>
        <v>#REF!</v>
      </c>
      <c r="R127" s="14" t="e">
        <f aca="true" t="shared" si="19" ref="R127:R151">D127/$F127</f>
        <v>#REF!</v>
      </c>
      <c r="S127" s="14" t="e">
        <f aca="true" t="shared" si="20" ref="S127:S151">E127/$F127</f>
        <v>#REF!</v>
      </c>
    </row>
    <row r="128" spans="1:19" ht="15">
      <c r="A128" s="12" t="str">
        <f>BASIS!A44</f>
        <v>Functie 2</v>
      </c>
      <c r="B128" s="12" t="e">
        <f>_xlfn.COUNTIFS(Input!#REF!,Tabellen!$A128,Input!$G:$G,Tabellen!B$126)</f>
        <v>#REF!</v>
      </c>
      <c r="C128" s="12" t="e">
        <f>_xlfn.COUNTIFS(Input!#REF!,Tabellen!$A128,Input!$G:$G,Tabellen!C$126)</f>
        <v>#REF!</v>
      </c>
      <c r="D128" s="12" t="e">
        <f>_xlfn.COUNTIFS(Input!#REF!,Tabellen!$A128,Input!$G:$G,Tabellen!D$126)</f>
        <v>#REF!</v>
      </c>
      <c r="E128" s="12" t="e">
        <f>_xlfn.COUNTIFS(Input!#REF!,Tabellen!$A128,Input!$G:$G,Tabellen!E$126)</f>
        <v>#REF!</v>
      </c>
      <c r="F128" s="12" t="e">
        <f aca="true" t="shared" si="21" ref="F128:F151">SUM(B128:E128)</f>
        <v>#REF!</v>
      </c>
      <c r="O128" s="37" t="str">
        <f t="shared" si="17"/>
        <v>Functie 2</v>
      </c>
      <c r="P128" s="14" t="e">
        <f aca="true" t="shared" si="22" ref="P128:P151">B128/$F128</f>
        <v>#REF!</v>
      </c>
      <c r="Q128" s="14" t="e">
        <f t="shared" si="18"/>
        <v>#REF!</v>
      </c>
      <c r="R128" s="14" t="e">
        <f t="shared" si="19"/>
        <v>#REF!</v>
      </c>
      <c r="S128" s="14" t="e">
        <f t="shared" si="20"/>
        <v>#REF!</v>
      </c>
    </row>
    <row r="129" spans="1:19" ht="15">
      <c r="A129" s="12" t="str">
        <f>BASIS!A45</f>
        <v>Functie 3</v>
      </c>
      <c r="B129" s="12" t="e">
        <f>_xlfn.COUNTIFS(Input!#REF!,Tabellen!$A129,Input!$G:$G,Tabellen!B$126)</f>
        <v>#REF!</v>
      </c>
      <c r="C129" s="12" t="e">
        <f>_xlfn.COUNTIFS(Input!#REF!,Tabellen!$A129,Input!$G:$G,Tabellen!C$126)</f>
        <v>#REF!</v>
      </c>
      <c r="D129" s="12" t="e">
        <f>_xlfn.COUNTIFS(Input!#REF!,Tabellen!$A129,Input!$G:$G,Tabellen!D$126)</f>
        <v>#REF!</v>
      </c>
      <c r="E129" s="12" t="e">
        <f>_xlfn.COUNTIFS(Input!#REF!,Tabellen!$A129,Input!$G:$G,Tabellen!E$126)</f>
        <v>#REF!</v>
      </c>
      <c r="F129" s="12" t="e">
        <f t="shared" si="21"/>
        <v>#REF!</v>
      </c>
      <c r="O129" s="37" t="str">
        <f t="shared" si="17"/>
        <v>Functie 3</v>
      </c>
      <c r="P129" s="14" t="e">
        <f t="shared" si="22"/>
        <v>#REF!</v>
      </c>
      <c r="Q129" s="14" t="e">
        <f t="shared" si="18"/>
        <v>#REF!</v>
      </c>
      <c r="R129" s="14" t="e">
        <f t="shared" si="19"/>
        <v>#REF!</v>
      </c>
      <c r="S129" s="14" t="e">
        <f t="shared" si="20"/>
        <v>#REF!</v>
      </c>
    </row>
    <row r="130" spans="1:19" ht="15">
      <c r="A130" s="12" t="str">
        <f>BASIS!A46</f>
        <v>Functie 4</v>
      </c>
      <c r="B130" s="12" t="e">
        <f>_xlfn.COUNTIFS(Input!#REF!,Tabellen!$A130,Input!$G:$G,Tabellen!B$126)</f>
        <v>#REF!</v>
      </c>
      <c r="C130" s="12" t="e">
        <f>_xlfn.COUNTIFS(Input!#REF!,Tabellen!$A130,Input!$G:$G,Tabellen!C$126)</f>
        <v>#REF!</v>
      </c>
      <c r="D130" s="12" t="e">
        <f>_xlfn.COUNTIFS(Input!#REF!,Tabellen!$A130,Input!$G:$G,Tabellen!D$126)</f>
        <v>#REF!</v>
      </c>
      <c r="E130" s="12" t="e">
        <f>_xlfn.COUNTIFS(Input!#REF!,Tabellen!$A130,Input!$G:$G,Tabellen!E$126)</f>
        <v>#REF!</v>
      </c>
      <c r="F130" s="12" t="e">
        <f t="shared" si="21"/>
        <v>#REF!</v>
      </c>
      <c r="O130" s="37" t="str">
        <f t="shared" si="17"/>
        <v>Functie 4</v>
      </c>
      <c r="P130" s="14" t="e">
        <f t="shared" si="22"/>
        <v>#REF!</v>
      </c>
      <c r="Q130" s="14" t="e">
        <f t="shared" si="18"/>
        <v>#REF!</v>
      </c>
      <c r="R130" s="14" t="e">
        <f t="shared" si="19"/>
        <v>#REF!</v>
      </c>
      <c r="S130" s="14" t="e">
        <f t="shared" si="20"/>
        <v>#REF!</v>
      </c>
    </row>
    <row r="131" spans="1:19" ht="15">
      <c r="A131" s="12" t="str">
        <f>BASIS!A47</f>
        <v>Functie 5</v>
      </c>
      <c r="B131" s="12" t="e">
        <f>_xlfn.COUNTIFS(Input!#REF!,Tabellen!$A131,Input!$G:$G,Tabellen!B$126)</f>
        <v>#REF!</v>
      </c>
      <c r="C131" s="12" t="e">
        <f>_xlfn.COUNTIFS(Input!#REF!,Tabellen!$A131,Input!$G:$G,Tabellen!C$126)</f>
        <v>#REF!</v>
      </c>
      <c r="D131" s="12" t="e">
        <f>_xlfn.COUNTIFS(Input!#REF!,Tabellen!$A131,Input!$G:$G,Tabellen!D$126)</f>
        <v>#REF!</v>
      </c>
      <c r="E131" s="12" t="e">
        <f>_xlfn.COUNTIFS(Input!#REF!,Tabellen!$A131,Input!$G:$G,Tabellen!E$126)</f>
        <v>#REF!</v>
      </c>
      <c r="F131" s="12" t="e">
        <f t="shared" si="21"/>
        <v>#REF!</v>
      </c>
      <c r="O131" s="37" t="str">
        <f t="shared" si="17"/>
        <v>Functie 5</v>
      </c>
      <c r="P131" s="14" t="e">
        <f t="shared" si="22"/>
        <v>#REF!</v>
      </c>
      <c r="Q131" s="14" t="e">
        <f t="shared" si="18"/>
        <v>#REF!</v>
      </c>
      <c r="R131" s="14" t="e">
        <f t="shared" si="19"/>
        <v>#REF!</v>
      </c>
      <c r="S131" s="14" t="e">
        <f t="shared" si="20"/>
        <v>#REF!</v>
      </c>
    </row>
    <row r="132" spans="1:19" ht="15">
      <c r="A132" s="12" t="str">
        <f>BASIS!A48</f>
        <v>Functie 6</v>
      </c>
      <c r="B132" s="12" t="e">
        <f>_xlfn.COUNTIFS(Input!#REF!,Tabellen!$A132,Input!$G:$G,Tabellen!B$126)</f>
        <v>#REF!</v>
      </c>
      <c r="C132" s="12" t="e">
        <f>_xlfn.COUNTIFS(Input!#REF!,Tabellen!$A132,Input!$G:$G,Tabellen!C$126)</f>
        <v>#REF!</v>
      </c>
      <c r="D132" s="12" t="e">
        <f>_xlfn.COUNTIFS(Input!#REF!,Tabellen!$A132,Input!$G:$G,Tabellen!D$126)</f>
        <v>#REF!</v>
      </c>
      <c r="E132" s="12" t="e">
        <f>_xlfn.COUNTIFS(Input!#REF!,Tabellen!$A132,Input!$G:$G,Tabellen!E$126)</f>
        <v>#REF!</v>
      </c>
      <c r="F132" s="12" t="e">
        <f t="shared" si="21"/>
        <v>#REF!</v>
      </c>
      <c r="O132" s="37" t="str">
        <f t="shared" si="17"/>
        <v>Functie 6</v>
      </c>
      <c r="P132" s="14" t="e">
        <f t="shared" si="22"/>
        <v>#REF!</v>
      </c>
      <c r="Q132" s="14" t="e">
        <f t="shared" si="18"/>
        <v>#REF!</v>
      </c>
      <c r="R132" s="14" t="e">
        <f t="shared" si="19"/>
        <v>#REF!</v>
      </c>
      <c r="S132" s="14" t="e">
        <f t="shared" si="20"/>
        <v>#REF!</v>
      </c>
    </row>
    <row r="133" spans="1:19" ht="15">
      <c r="A133" s="12" t="str">
        <f>BASIS!A49</f>
        <v>Functie 7</v>
      </c>
      <c r="B133" s="12" t="e">
        <f>_xlfn.COUNTIFS(Input!#REF!,Tabellen!$A133,Input!$G:$G,Tabellen!B$126)</f>
        <v>#REF!</v>
      </c>
      <c r="C133" s="12" t="e">
        <f>_xlfn.COUNTIFS(Input!#REF!,Tabellen!$A133,Input!$G:$G,Tabellen!C$126)</f>
        <v>#REF!</v>
      </c>
      <c r="D133" s="12" t="e">
        <f>_xlfn.COUNTIFS(Input!#REF!,Tabellen!$A133,Input!$G:$G,Tabellen!D$126)</f>
        <v>#REF!</v>
      </c>
      <c r="E133" s="12" t="e">
        <f>_xlfn.COUNTIFS(Input!#REF!,Tabellen!$A133,Input!$G:$G,Tabellen!E$126)</f>
        <v>#REF!</v>
      </c>
      <c r="F133" s="12" t="e">
        <f t="shared" si="21"/>
        <v>#REF!</v>
      </c>
      <c r="O133" s="37" t="str">
        <f t="shared" si="17"/>
        <v>Functie 7</v>
      </c>
      <c r="P133" s="14" t="e">
        <f t="shared" si="22"/>
        <v>#REF!</v>
      </c>
      <c r="Q133" s="14" t="e">
        <f t="shared" si="18"/>
        <v>#REF!</v>
      </c>
      <c r="R133" s="14" t="e">
        <f t="shared" si="19"/>
        <v>#REF!</v>
      </c>
      <c r="S133" s="14" t="e">
        <f t="shared" si="20"/>
        <v>#REF!</v>
      </c>
    </row>
    <row r="134" spans="1:19" ht="15">
      <c r="A134" s="12" t="str">
        <f>BASIS!A50</f>
        <v>Functie 8</v>
      </c>
      <c r="B134" s="12" t="e">
        <f>_xlfn.COUNTIFS(Input!#REF!,Tabellen!$A134,Input!$G:$G,Tabellen!B$126)</f>
        <v>#REF!</v>
      </c>
      <c r="C134" s="12" t="e">
        <f>_xlfn.COUNTIFS(Input!#REF!,Tabellen!$A134,Input!$G:$G,Tabellen!C$126)</f>
        <v>#REF!</v>
      </c>
      <c r="D134" s="12" t="e">
        <f>_xlfn.COUNTIFS(Input!#REF!,Tabellen!$A134,Input!$G:$G,Tabellen!D$126)</f>
        <v>#REF!</v>
      </c>
      <c r="E134" s="12" t="e">
        <f>_xlfn.COUNTIFS(Input!#REF!,Tabellen!$A134,Input!$G:$G,Tabellen!E$126)</f>
        <v>#REF!</v>
      </c>
      <c r="F134" s="12" t="e">
        <f t="shared" si="21"/>
        <v>#REF!</v>
      </c>
      <c r="O134" s="37" t="str">
        <f t="shared" si="17"/>
        <v>Functie 8</v>
      </c>
      <c r="P134" s="14" t="e">
        <f t="shared" si="22"/>
        <v>#REF!</v>
      </c>
      <c r="Q134" s="14" t="e">
        <f t="shared" si="18"/>
        <v>#REF!</v>
      </c>
      <c r="R134" s="14" t="e">
        <f t="shared" si="19"/>
        <v>#REF!</v>
      </c>
      <c r="S134" s="14" t="e">
        <f t="shared" si="20"/>
        <v>#REF!</v>
      </c>
    </row>
    <row r="135" spans="1:19" ht="15">
      <c r="A135" s="12" t="str">
        <f>BASIS!A51</f>
        <v>Functie 9</v>
      </c>
      <c r="B135" s="12" t="e">
        <f>_xlfn.COUNTIFS(Input!#REF!,Tabellen!$A135,Input!$G:$G,Tabellen!B$126)</f>
        <v>#REF!</v>
      </c>
      <c r="C135" s="12" t="e">
        <f>_xlfn.COUNTIFS(Input!#REF!,Tabellen!$A135,Input!$G:$G,Tabellen!C$126)</f>
        <v>#REF!</v>
      </c>
      <c r="D135" s="12" t="e">
        <f>_xlfn.COUNTIFS(Input!#REF!,Tabellen!$A135,Input!$G:$G,Tabellen!D$126)</f>
        <v>#REF!</v>
      </c>
      <c r="E135" s="12" t="e">
        <f>_xlfn.COUNTIFS(Input!#REF!,Tabellen!$A135,Input!$G:$G,Tabellen!E$126)</f>
        <v>#REF!</v>
      </c>
      <c r="F135" s="12" t="e">
        <f t="shared" si="21"/>
        <v>#REF!</v>
      </c>
      <c r="O135" s="37" t="str">
        <f t="shared" si="17"/>
        <v>Functie 9</v>
      </c>
      <c r="P135" s="14" t="e">
        <f t="shared" si="22"/>
        <v>#REF!</v>
      </c>
      <c r="Q135" s="14" t="e">
        <f t="shared" si="18"/>
        <v>#REF!</v>
      </c>
      <c r="R135" s="14" t="e">
        <f t="shared" si="19"/>
        <v>#REF!</v>
      </c>
      <c r="S135" s="14" t="e">
        <f t="shared" si="20"/>
        <v>#REF!</v>
      </c>
    </row>
    <row r="136" spans="1:19" ht="15">
      <c r="A136" s="12" t="str">
        <f>BASIS!A52</f>
        <v>Functie 10</v>
      </c>
      <c r="B136" s="12" t="e">
        <f>_xlfn.COUNTIFS(Input!#REF!,Tabellen!$A136,Input!$G:$G,Tabellen!B$126)</f>
        <v>#REF!</v>
      </c>
      <c r="C136" s="12" t="e">
        <f>_xlfn.COUNTIFS(Input!#REF!,Tabellen!$A136,Input!$G:$G,Tabellen!C$126)</f>
        <v>#REF!</v>
      </c>
      <c r="D136" s="12" t="e">
        <f>_xlfn.COUNTIFS(Input!#REF!,Tabellen!$A136,Input!$G:$G,Tabellen!D$126)</f>
        <v>#REF!</v>
      </c>
      <c r="E136" s="12" t="e">
        <f>_xlfn.COUNTIFS(Input!#REF!,Tabellen!$A136,Input!$G:$G,Tabellen!E$126)</f>
        <v>#REF!</v>
      </c>
      <c r="F136" s="12" t="e">
        <f t="shared" si="21"/>
        <v>#REF!</v>
      </c>
      <c r="O136" s="37" t="str">
        <f t="shared" si="17"/>
        <v>Functie 10</v>
      </c>
      <c r="P136" s="14" t="e">
        <f t="shared" si="22"/>
        <v>#REF!</v>
      </c>
      <c r="Q136" s="14" t="e">
        <f t="shared" si="18"/>
        <v>#REF!</v>
      </c>
      <c r="R136" s="14" t="e">
        <f t="shared" si="19"/>
        <v>#REF!</v>
      </c>
      <c r="S136" s="14" t="e">
        <f t="shared" si="20"/>
        <v>#REF!</v>
      </c>
    </row>
    <row r="137" spans="1:19" ht="15">
      <c r="A137" s="12" t="str">
        <f>BASIS!A53</f>
        <v>Functie 11</v>
      </c>
      <c r="B137" s="12" t="e">
        <f>_xlfn.COUNTIFS(Input!#REF!,Tabellen!$A137,Input!$G:$G,Tabellen!B$126)</f>
        <v>#REF!</v>
      </c>
      <c r="C137" s="12" t="e">
        <f>_xlfn.COUNTIFS(Input!#REF!,Tabellen!$A137,Input!$G:$G,Tabellen!C$126)</f>
        <v>#REF!</v>
      </c>
      <c r="D137" s="12" t="e">
        <f>_xlfn.COUNTIFS(Input!#REF!,Tabellen!$A137,Input!$G:$G,Tabellen!D$126)</f>
        <v>#REF!</v>
      </c>
      <c r="E137" s="12" t="e">
        <f>_xlfn.COUNTIFS(Input!#REF!,Tabellen!$A137,Input!$G:$G,Tabellen!E$126)</f>
        <v>#REF!</v>
      </c>
      <c r="F137" s="12" t="e">
        <f t="shared" si="21"/>
        <v>#REF!</v>
      </c>
      <c r="O137" s="37" t="str">
        <f t="shared" si="17"/>
        <v>Functie 11</v>
      </c>
      <c r="P137" s="14" t="e">
        <f t="shared" si="22"/>
        <v>#REF!</v>
      </c>
      <c r="Q137" s="14" t="e">
        <f t="shared" si="18"/>
        <v>#REF!</v>
      </c>
      <c r="R137" s="14" t="e">
        <f t="shared" si="19"/>
        <v>#REF!</v>
      </c>
      <c r="S137" s="14" t="e">
        <f t="shared" si="20"/>
        <v>#REF!</v>
      </c>
    </row>
    <row r="138" spans="1:19" ht="15">
      <c r="A138" s="12" t="str">
        <f>BASIS!A54</f>
        <v>Functie 12</v>
      </c>
      <c r="B138" s="12" t="e">
        <f>_xlfn.COUNTIFS(Input!#REF!,Tabellen!$A138,Input!$G:$G,Tabellen!B$126)</f>
        <v>#REF!</v>
      </c>
      <c r="C138" s="12" t="e">
        <f>_xlfn.COUNTIFS(Input!#REF!,Tabellen!$A138,Input!$G:$G,Tabellen!C$126)</f>
        <v>#REF!</v>
      </c>
      <c r="D138" s="12" t="e">
        <f>_xlfn.COUNTIFS(Input!#REF!,Tabellen!$A138,Input!$G:$G,Tabellen!D$126)</f>
        <v>#REF!</v>
      </c>
      <c r="E138" s="12" t="e">
        <f>_xlfn.COUNTIFS(Input!#REF!,Tabellen!$A138,Input!$G:$G,Tabellen!E$126)</f>
        <v>#REF!</v>
      </c>
      <c r="F138" s="12" t="e">
        <f t="shared" si="21"/>
        <v>#REF!</v>
      </c>
      <c r="O138" s="37" t="str">
        <f t="shared" si="17"/>
        <v>Functie 12</v>
      </c>
      <c r="P138" s="14" t="e">
        <f t="shared" si="22"/>
        <v>#REF!</v>
      </c>
      <c r="Q138" s="14" t="e">
        <f t="shared" si="18"/>
        <v>#REF!</v>
      </c>
      <c r="R138" s="14" t="e">
        <f t="shared" si="19"/>
        <v>#REF!</v>
      </c>
      <c r="S138" s="14" t="e">
        <f t="shared" si="20"/>
        <v>#REF!</v>
      </c>
    </row>
    <row r="139" spans="1:19" ht="15">
      <c r="A139" s="12" t="str">
        <f>BASIS!A55</f>
        <v>Functie 13</v>
      </c>
      <c r="B139" s="12" t="e">
        <f>_xlfn.COUNTIFS(Input!#REF!,Tabellen!$A139,Input!$G:$G,Tabellen!B$126)</f>
        <v>#REF!</v>
      </c>
      <c r="C139" s="12" t="e">
        <f>_xlfn.COUNTIFS(Input!#REF!,Tabellen!$A139,Input!$G:$G,Tabellen!C$126)</f>
        <v>#REF!</v>
      </c>
      <c r="D139" s="12" t="e">
        <f>_xlfn.COUNTIFS(Input!#REF!,Tabellen!$A139,Input!$G:$G,Tabellen!D$126)</f>
        <v>#REF!</v>
      </c>
      <c r="E139" s="12" t="e">
        <f>_xlfn.COUNTIFS(Input!#REF!,Tabellen!$A139,Input!$G:$G,Tabellen!E$126)</f>
        <v>#REF!</v>
      </c>
      <c r="F139" s="12" t="e">
        <f t="shared" si="21"/>
        <v>#REF!</v>
      </c>
      <c r="O139" s="37" t="str">
        <f t="shared" si="17"/>
        <v>Functie 13</v>
      </c>
      <c r="P139" s="14" t="e">
        <f t="shared" si="22"/>
        <v>#REF!</v>
      </c>
      <c r="Q139" s="14" t="e">
        <f t="shared" si="18"/>
        <v>#REF!</v>
      </c>
      <c r="R139" s="14" t="e">
        <f t="shared" si="19"/>
        <v>#REF!</v>
      </c>
      <c r="S139" s="14" t="e">
        <f t="shared" si="20"/>
        <v>#REF!</v>
      </c>
    </row>
    <row r="140" spans="1:19" ht="15">
      <c r="A140" s="12" t="str">
        <f>BASIS!A56</f>
        <v>Functie 14</v>
      </c>
      <c r="B140" s="12" t="e">
        <f>_xlfn.COUNTIFS(Input!#REF!,Tabellen!$A140,Input!$G:$G,Tabellen!B$126)</f>
        <v>#REF!</v>
      </c>
      <c r="C140" s="12" t="e">
        <f>_xlfn.COUNTIFS(Input!#REF!,Tabellen!$A140,Input!$G:$G,Tabellen!C$126)</f>
        <v>#REF!</v>
      </c>
      <c r="D140" s="12" t="e">
        <f>_xlfn.COUNTIFS(Input!#REF!,Tabellen!$A140,Input!$G:$G,Tabellen!D$126)</f>
        <v>#REF!</v>
      </c>
      <c r="E140" s="12" t="e">
        <f>_xlfn.COUNTIFS(Input!#REF!,Tabellen!$A140,Input!$G:$G,Tabellen!E$126)</f>
        <v>#REF!</v>
      </c>
      <c r="F140" s="12" t="e">
        <f t="shared" si="21"/>
        <v>#REF!</v>
      </c>
      <c r="O140" s="37" t="str">
        <f t="shared" si="17"/>
        <v>Functie 14</v>
      </c>
      <c r="P140" s="14" t="e">
        <f t="shared" si="22"/>
        <v>#REF!</v>
      </c>
      <c r="Q140" s="14" t="e">
        <f t="shared" si="18"/>
        <v>#REF!</v>
      </c>
      <c r="R140" s="14" t="e">
        <f t="shared" si="19"/>
        <v>#REF!</v>
      </c>
      <c r="S140" s="14" t="e">
        <f t="shared" si="20"/>
        <v>#REF!</v>
      </c>
    </row>
    <row r="141" spans="1:19" ht="15">
      <c r="A141" s="12" t="str">
        <f>BASIS!A57</f>
        <v>Functie 15</v>
      </c>
      <c r="B141" s="12" t="e">
        <f>_xlfn.COUNTIFS(Input!#REF!,Tabellen!$A141,Input!$G:$G,Tabellen!B$126)</f>
        <v>#REF!</v>
      </c>
      <c r="C141" s="12" t="e">
        <f>_xlfn.COUNTIFS(Input!#REF!,Tabellen!$A141,Input!$G:$G,Tabellen!C$126)</f>
        <v>#REF!</v>
      </c>
      <c r="D141" s="12" t="e">
        <f>_xlfn.COUNTIFS(Input!#REF!,Tabellen!$A141,Input!$G:$G,Tabellen!D$126)</f>
        <v>#REF!</v>
      </c>
      <c r="E141" s="12" t="e">
        <f>_xlfn.COUNTIFS(Input!#REF!,Tabellen!$A141,Input!$G:$G,Tabellen!E$126)</f>
        <v>#REF!</v>
      </c>
      <c r="F141" s="12" t="e">
        <f t="shared" si="21"/>
        <v>#REF!</v>
      </c>
      <c r="O141" s="37" t="str">
        <f t="shared" si="17"/>
        <v>Functie 15</v>
      </c>
      <c r="P141" s="14" t="e">
        <f t="shared" si="22"/>
        <v>#REF!</v>
      </c>
      <c r="Q141" s="14" t="e">
        <f t="shared" si="18"/>
        <v>#REF!</v>
      </c>
      <c r="R141" s="14" t="e">
        <f t="shared" si="19"/>
        <v>#REF!</v>
      </c>
      <c r="S141" s="14" t="e">
        <f t="shared" si="20"/>
        <v>#REF!</v>
      </c>
    </row>
    <row r="142" spans="1:19" ht="15">
      <c r="A142" s="12" t="str">
        <f>BASIS!A58</f>
        <v>Functie 16</v>
      </c>
      <c r="B142" s="12" t="e">
        <f>_xlfn.COUNTIFS(Input!#REF!,Tabellen!$A142,Input!$G:$G,Tabellen!B$126)</f>
        <v>#REF!</v>
      </c>
      <c r="C142" s="12" t="e">
        <f>_xlfn.COUNTIFS(Input!#REF!,Tabellen!$A142,Input!$G:$G,Tabellen!C$126)</f>
        <v>#REF!</v>
      </c>
      <c r="D142" s="12" t="e">
        <f>_xlfn.COUNTIFS(Input!#REF!,Tabellen!$A142,Input!$G:$G,Tabellen!D$126)</f>
        <v>#REF!</v>
      </c>
      <c r="E142" s="12" t="e">
        <f>_xlfn.COUNTIFS(Input!#REF!,Tabellen!$A142,Input!$G:$G,Tabellen!E$126)</f>
        <v>#REF!</v>
      </c>
      <c r="F142" s="12" t="e">
        <f t="shared" si="21"/>
        <v>#REF!</v>
      </c>
      <c r="O142" s="37" t="str">
        <f t="shared" si="17"/>
        <v>Functie 16</v>
      </c>
      <c r="P142" s="14" t="e">
        <f t="shared" si="22"/>
        <v>#REF!</v>
      </c>
      <c r="Q142" s="14" t="e">
        <f t="shared" si="18"/>
        <v>#REF!</v>
      </c>
      <c r="R142" s="14" t="e">
        <f t="shared" si="19"/>
        <v>#REF!</v>
      </c>
      <c r="S142" s="14" t="e">
        <f t="shared" si="20"/>
        <v>#REF!</v>
      </c>
    </row>
    <row r="143" spans="1:19" ht="15">
      <c r="A143" s="12" t="str">
        <f>BASIS!A59</f>
        <v>Functie 17</v>
      </c>
      <c r="B143" s="12" t="e">
        <f>_xlfn.COUNTIFS(Input!#REF!,Tabellen!$A143,Input!$G:$G,Tabellen!B$126)</f>
        <v>#REF!</v>
      </c>
      <c r="C143" s="12" t="e">
        <f>_xlfn.COUNTIFS(Input!#REF!,Tabellen!$A143,Input!$G:$G,Tabellen!C$126)</f>
        <v>#REF!</v>
      </c>
      <c r="D143" s="12" t="e">
        <f>_xlfn.COUNTIFS(Input!#REF!,Tabellen!$A143,Input!$G:$G,Tabellen!D$126)</f>
        <v>#REF!</v>
      </c>
      <c r="E143" s="12" t="e">
        <f>_xlfn.COUNTIFS(Input!#REF!,Tabellen!$A143,Input!$G:$G,Tabellen!E$126)</f>
        <v>#REF!</v>
      </c>
      <c r="F143" s="12" t="e">
        <f t="shared" si="21"/>
        <v>#REF!</v>
      </c>
      <c r="O143" s="37" t="str">
        <f t="shared" si="17"/>
        <v>Functie 17</v>
      </c>
      <c r="P143" s="14" t="e">
        <f t="shared" si="22"/>
        <v>#REF!</v>
      </c>
      <c r="Q143" s="14" t="e">
        <f t="shared" si="18"/>
        <v>#REF!</v>
      </c>
      <c r="R143" s="14" t="e">
        <f t="shared" si="19"/>
        <v>#REF!</v>
      </c>
      <c r="S143" s="14" t="e">
        <f t="shared" si="20"/>
        <v>#REF!</v>
      </c>
    </row>
    <row r="144" spans="1:19" ht="15">
      <c r="A144" s="12" t="str">
        <f>BASIS!A60</f>
        <v>Functie 18</v>
      </c>
      <c r="B144" s="12" t="e">
        <f>_xlfn.COUNTIFS(Input!#REF!,Tabellen!$A144,Input!$G:$G,Tabellen!B$126)</f>
        <v>#REF!</v>
      </c>
      <c r="C144" s="12" t="e">
        <f>_xlfn.COUNTIFS(Input!#REF!,Tabellen!$A144,Input!$G:$G,Tabellen!C$126)</f>
        <v>#REF!</v>
      </c>
      <c r="D144" s="12" t="e">
        <f>_xlfn.COUNTIFS(Input!#REF!,Tabellen!$A144,Input!$G:$G,Tabellen!D$126)</f>
        <v>#REF!</v>
      </c>
      <c r="E144" s="12" t="e">
        <f>_xlfn.COUNTIFS(Input!#REF!,Tabellen!$A144,Input!$G:$G,Tabellen!E$126)</f>
        <v>#REF!</v>
      </c>
      <c r="F144" s="12" t="e">
        <f t="shared" si="21"/>
        <v>#REF!</v>
      </c>
      <c r="O144" s="37" t="str">
        <f t="shared" si="17"/>
        <v>Functie 18</v>
      </c>
      <c r="P144" s="14" t="e">
        <f t="shared" si="22"/>
        <v>#REF!</v>
      </c>
      <c r="Q144" s="14" t="e">
        <f t="shared" si="18"/>
        <v>#REF!</v>
      </c>
      <c r="R144" s="14" t="e">
        <f t="shared" si="19"/>
        <v>#REF!</v>
      </c>
      <c r="S144" s="14" t="e">
        <f t="shared" si="20"/>
        <v>#REF!</v>
      </c>
    </row>
    <row r="145" spans="1:19" ht="15">
      <c r="A145" s="12" t="str">
        <f>BASIS!A61</f>
        <v>Functie 19</v>
      </c>
      <c r="B145" s="12" t="e">
        <f>_xlfn.COUNTIFS(Input!#REF!,Tabellen!$A145,Input!$G:$G,Tabellen!B$126)</f>
        <v>#REF!</v>
      </c>
      <c r="C145" s="12" t="e">
        <f>_xlfn.COUNTIFS(Input!#REF!,Tabellen!$A145,Input!$G:$G,Tabellen!C$126)</f>
        <v>#REF!</v>
      </c>
      <c r="D145" s="12" t="e">
        <f>_xlfn.COUNTIFS(Input!#REF!,Tabellen!$A145,Input!$G:$G,Tabellen!D$126)</f>
        <v>#REF!</v>
      </c>
      <c r="E145" s="12" t="e">
        <f>_xlfn.COUNTIFS(Input!#REF!,Tabellen!$A145,Input!$G:$G,Tabellen!E$126)</f>
        <v>#REF!</v>
      </c>
      <c r="F145" s="12" t="e">
        <f t="shared" si="21"/>
        <v>#REF!</v>
      </c>
      <c r="O145" s="37" t="str">
        <f t="shared" si="17"/>
        <v>Functie 19</v>
      </c>
      <c r="P145" s="14" t="e">
        <f t="shared" si="22"/>
        <v>#REF!</v>
      </c>
      <c r="Q145" s="14" t="e">
        <f t="shared" si="18"/>
        <v>#REF!</v>
      </c>
      <c r="R145" s="14" t="e">
        <f t="shared" si="19"/>
        <v>#REF!</v>
      </c>
      <c r="S145" s="14" t="e">
        <f t="shared" si="20"/>
        <v>#REF!</v>
      </c>
    </row>
    <row r="146" spans="1:19" ht="15">
      <c r="A146" s="12" t="str">
        <f>BASIS!A62</f>
        <v>Functie 20</v>
      </c>
      <c r="B146" s="12" t="e">
        <f>_xlfn.COUNTIFS(Input!#REF!,Tabellen!$A146,Input!$G:$G,Tabellen!B$126)</f>
        <v>#REF!</v>
      </c>
      <c r="C146" s="12" t="e">
        <f>_xlfn.COUNTIFS(Input!#REF!,Tabellen!$A146,Input!$G:$G,Tabellen!C$126)</f>
        <v>#REF!</v>
      </c>
      <c r="D146" s="12" t="e">
        <f>_xlfn.COUNTIFS(Input!#REF!,Tabellen!$A146,Input!$G:$G,Tabellen!D$126)</f>
        <v>#REF!</v>
      </c>
      <c r="E146" s="12" t="e">
        <f>_xlfn.COUNTIFS(Input!#REF!,Tabellen!$A146,Input!$G:$G,Tabellen!E$126)</f>
        <v>#REF!</v>
      </c>
      <c r="F146" s="12" t="e">
        <f t="shared" si="21"/>
        <v>#REF!</v>
      </c>
      <c r="O146" s="37" t="str">
        <f t="shared" si="17"/>
        <v>Functie 20</v>
      </c>
      <c r="P146" s="14" t="e">
        <f t="shared" si="22"/>
        <v>#REF!</v>
      </c>
      <c r="Q146" s="14" t="e">
        <f t="shared" si="18"/>
        <v>#REF!</v>
      </c>
      <c r="R146" s="14" t="e">
        <f t="shared" si="19"/>
        <v>#REF!</v>
      </c>
      <c r="S146" s="14" t="e">
        <f t="shared" si="20"/>
        <v>#REF!</v>
      </c>
    </row>
    <row r="147" spans="1:19" ht="15">
      <c r="A147" s="12" t="str">
        <f>BASIS!A63</f>
        <v>Functie 21</v>
      </c>
      <c r="B147" s="12" t="e">
        <f>_xlfn.COUNTIFS(Input!#REF!,Tabellen!$A147,Input!$G:$G,Tabellen!B$126)</f>
        <v>#REF!</v>
      </c>
      <c r="C147" s="12" t="e">
        <f>_xlfn.COUNTIFS(Input!#REF!,Tabellen!$A147,Input!$G:$G,Tabellen!C$126)</f>
        <v>#REF!</v>
      </c>
      <c r="D147" s="12" t="e">
        <f>_xlfn.COUNTIFS(Input!#REF!,Tabellen!$A147,Input!$G:$G,Tabellen!D$126)</f>
        <v>#REF!</v>
      </c>
      <c r="E147" s="12" t="e">
        <f>_xlfn.COUNTIFS(Input!#REF!,Tabellen!$A147,Input!$G:$G,Tabellen!E$126)</f>
        <v>#REF!</v>
      </c>
      <c r="F147" s="12" t="e">
        <f t="shared" si="21"/>
        <v>#REF!</v>
      </c>
      <c r="O147" s="37" t="str">
        <f t="shared" si="17"/>
        <v>Functie 21</v>
      </c>
      <c r="P147" s="14" t="e">
        <f t="shared" si="22"/>
        <v>#REF!</v>
      </c>
      <c r="Q147" s="14" t="e">
        <f t="shared" si="18"/>
        <v>#REF!</v>
      </c>
      <c r="R147" s="14" t="e">
        <f t="shared" si="19"/>
        <v>#REF!</v>
      </c>
      <c r="S147" s="14" t="e">
        <f t="shared" si="20"/>
        <v>#REF!</v>
      </c>
    </row>
    <row r="148" spans="1:19" ht="15">
      <c r="A148" s="12" t="str">
        <f>BASIS!A64</f>
        <v>Functie 22</v>
      </c>
      <c r="B148" s="12" t="e">
        <f>_xlfn.COUNTIFS(Input!#REF!,Tabellen!$A148,Input!$G:$G,Tabellen!B$126)</f>
        <v>#REF!</v>
      </c>
      <c r="C148" s="12" t="e">
        <f>_xlfn.COUNTIFS(Input!#REF!,Tabellen!$A148,Input!$G:$G,Tabellen!C$126)</f>
        <v>#REF!</v>
      </c>
      <c r="D148" s="12" t="e">
        <f>_xlfn.COUNTIFS(Input!#REF!,Tabellen!$A148,Input!$G:$G,Tabellen!D$126)</f>
        <v>#REF!</v>
      </c>
      <c r="E148" s="12" t="e">
        <f>_xlfn.COUNTIFS(Input!#REF!,Tabellen!$A148,Input!$G:$G,Tabellen!E$126)</f>
        <v>#REF!</v>
      </c>
      <c r="F148" s="12" t="e">
        <f t="shared" si="21"/>
        <v>#REF!</v>
      </c>
      <c r="O148" s="37" t="str">
        <f t="shared" si="17"/>
        <v>Functie 22</v>
      </c>
      <c r="P148" s="14" t="e">
        <f t="shared" si="22"/>
        <v>#REF!</v>
      </c>
      <c r="Q148" s="14" t="e">
        <f t="shared" si="18"/>
        <v>#REF!</v>
      </c>
      <c r="R148" s="14" t="e">
        <f t="shared" si="19"/>
        <v>#REF!</v>
      </c>
      <c r="S148" s="14" t="e">
        <f t="shared" si="20"/>
        <v>#REF!</v>
      </c>
    </row>
    <row r="149" spans="1:19" ht="15">
      <c r="A149" s="12" t="str">
        <f>BASIS!A65</f>
        <v>Functie 23</v>
      </c>
      <c r="B149" s="12" t="e">
        <f>_xlfn.COUNTIFS(Input!#REF!,Tabellen!$A149,Input!$G:$G,Tabellen!B$126)</f>
        <v>#REF!</v>
      </c>
      <c r="C149" s="12" t="e">
        <f>_xlfn.COUNTIFS(Input!#REF!,Tabellen!$A149,Input!$G:$G,Tabellen!C$126)</f>
        <v>#REF!</v>
      </c>
      <c r="D149" s="12" t="e">
        <f>_xlfn.COUNTIFS(Input!#REF!,Tabellen!$A149,Input!$G:$G,Tabellen!D$126)</f>
        <v>#REF!</v>
      </c>
      <c r="E149" s="12" t="e">
        <f>_xlfn.COUNTIFS(Input!#REF!,Tabellen!$A149,Input!$G:$G,Tabellen!E$126)</f>
        <v>#REF!</v>
      </c>
      <c r="F149" s="12" t="e">
        <f t="shared" si="21"/>
        <v>#REF!</v>
      </c>
      <c r="O149" s="37" t="str">
        <f t="shared" si="17"/>
        <v>Functie 23</v>
      </c>
      <c r="P149" s="14" t="e">
        <f t="shared" si="22"/>
        <v>#REF!</v>
      </c>
      <c r="Q149" s="14" t="e">
        <f t="shared" si="18"/>
        <v>#REF!</v>
      </c>
      <c r="R149" s="14" t="e">
        <f t="shared" si="19"/>
        <v>#REF!</v>
      </c>
      <c r="S149" s="14" t="e">
        <f t="shared" si="20"/>
        <v>#REF!</v>
      </c>
    </row>
    <row r="150" spans="1:19" ht="15">
      <c r="A150" s="12" t="str">
        <f>BASIS!A66</f>
        <v>Functie 24</v>
      </c>
      <c r="B150" s="12" t="e">
        <f>_xlfn.COUNTIFS(Input!#REF!,Tabellen!$A150,Input!$G:$G,Tabellen!B$126)</f>
        <v>#REF!</v>
      </c>
      <c r="C150" s="12" t="e">
        <f>_xlfn.COUNTIFS(Input!#REF!,Tabellen!$A150,Input!$G:$G,Tabellen!C$126)</f>
        <v>#REF!</v>
      </c>
      <c r="D150" s="12" t="e">
        <f>_xlfn.COUNTIFS(Input!#REF!,Tabellen!$A150,Input!$G:$G,Tabellen!D$126)</f>
        <v>#REF!</v>
      </c>
      <c r="E150" s="12" t="e">
        <f>_xlfn.COUNTIFS(Input!#REF!,Tabellen!$A150,Input!$G:$G,Tabellen!E$126)</f>
        <v>#REF!</v>
      </c>
      <c r="F150" s="12" t="e">
        <f t="shared" si="21"/>
        <v>#REF!</v>
      </c>
      <c r="O150" s="37" t="str">
        <f t="shared" si="17"/>
        <v>Functie 24</v>
      </c>
      <c r="P150" s="14" t="e">
        <f t="shared" si="22"/>
        <v>#REF!</v>
      </c>
      <c r="Q150" s="14" t="e">
        <f t="shared" si="18"/>
        <v>#REF!</v>
      </c>
      <c r="R150" s="14" t="e">
        <f t="shared" si="19"/>
        <v>#REF!</v>
      </c>
      <c r="S150" s="14" t="e">
        <f t="shared" si="20"/>
        <v>#REF!</v>
      </c>
    </row>
    <row r="151" spans="1:19" ht="15">
      <c r="A151" s="12" t="str">
        <f>BASIS!A67</f>
        <v>Functie 25</v>
      </c>
      <c r="B151" s="12" t="e">
        <f>_xlfn.COUNTIFS(Input!#REF!,Tabellen!$A151,Input!$G:$G,Tabellen!B$126)</f>
        <v>#REF!</v>
      </c>
      <c r="C151" s="12" t="e">
        <f>_xlfn.COUNTIFS(Input!#REF!,Tabellen!$A151,Input!$G:$G,Tabellen!C$126)</f>
        <v>#REF!</v>
      </c>
      <c r="D151" s="12" t="e">
        <f>_xlfn.COUNTIFS(Input!#REF!,Tabellen!$A151,Input!$G:$G,Tabellen!D$126)</f>
        <v>#REF!</v>
      </c>
      <c r="E151" s="12" t="e">
        <f>_xlfn.COUNTIFS(Input!#REF!,Tabellen!$A151,Input!$G:$G,Tabellen!E$126)</f>
        <v>#REF!</v>
      </c>
      <c r="F151" s="12" t="e">
        <f t="shared" si="21"/>
        <v>#REF!</v>
      </c>
      <c r="O151" s="37" t="str">
        <f t="shared" si="17"/>
        <v>Functie 25</v>
      </c>
      <c r="P151" s="14" t="e">
        <f t="shared" si="22"/>
        <v>#REF!</v>
      </c>
      <c r="Q151" s="14" t="e">
        <f t="shared" si="18"/>
        <v>#REF!</v>
      </c>
      <c r="R151" s="14" t="e">
        <f t="shared" si="19"/>
        <v>#REF!</v>
      </c>
      <c r="S151" s="14" t="e">
        <f t="shared" si="20"/>
        <v>#REF!</v>
      </c>
    </row>
    <row r="152" spans="2:6" ht="15">
      <c r="B152" s="12" t="e">
        <f>SUM(B127:B151)</f>
        <v>#REF!</v>
      </c>
      <c r="C152" s="12" t="e">
        <f>SUM(C127:C151)</f>
        <v>#REF!</v>
      </c>
      <c r="D152" s="12" t="e">
        <f>SUM(D127:D151)</f>
        <v>#REF!</v>
      </c>
      <c r="E152" s="12" t="e">
        <f>SUM(E127:E151)</f>
        <v>#REF!</v>
      </c>
      <c r="F152" s="12" t="e">
        <f>SUM(F127:F151)</f>
        <v>#REF!</v>
      </c>
    </row>
    <row r="156" spans="1:15" ht="15">
      <c r="A156" s="11" t="s">
        <v>68</v>
      </c>
      <c r="O156" s="13" t="s">
        <v>68</v>
      </c>
    </row>
    <row r="158" spans="1:23" ht="15">
      <c r="A158" s="23"/>
      <c r="B158" s="24"/>
      <c r="C158" s="25"/>
      <c r="D158" s="39">
        <f>BASIS!D43</f>
        <v>1</v>
      </c>
      <c r="E158" s="39">
        <f>BASIS!D44</f>
        <v>2</v>
      </c>
      <c r="F158" s="39">
        <f>BASIS!D45</f>
        <v>3</v>
      </c>
      <c r="G158" s="39">
        <f>BASIS!D46</f>
        <v>4</v>
      </c>
      <c r="H158" s="39">
        <f>BASIS!D47</f>
        <v>5</v>
      </c>
      <c r="I158" s="39" t="str">
        <f>BASIS!D48</f>
        <v>nvt</v>
      </c>
      <c r="O158" s="27"/>
      <c r="P158" s="28"/>
      <c r="Q158" s="37"/>
      <c r="R158" s="42">
        <f aca="true" t="shared" si="23" ref="R158:W158">D158</f>
        <v>1</v>
      </c>
      <c r="S158" s="42">
        <f t="shared" si="23"/>
        <v>2</v>
      </c>
      <c r="T158" s="42">
        <f t="shared" si="23"/>
        <v>3</v>
      </c>
      <c r="U158" s="42">
        <f t="shared" si="23"/>
        <v>4</v>
      </c>
      <c r="V158" s="42">
        <f t="shared" si="23"/>
        <v>5</v>
      </c>
      <c r="W158" s="42" t="str">
        <f t="shared" si="23"/>
        <v>nvt</v>
      </c>
    </row>
    <row r="159" spans="1:23" ht="15">
      <c r="A159" s="23"/>
      <c r="B159" s="25" t="str">
        <f>BASIS!A5</f>
        <v>Uitmuntend</v>
      </c>
      <c r="C159" s="25" t="str">
        <f>BASIS!B5</f>
        <v>U</v>
      </c>
      <c r="D159" s="26" t="e">
        <f>_xlfn.COUNTIFS(Input!$F:$F,Tabellen!$C159,Input!#REF!,Tabellen!D$158)</f>
        <v>#REF!</v>
      </c>
      <c r="E159" s="26" t="e">
        <f>_xlfn.COUNTIFS(Input!$F:$F,Tabellen!$C159,Input!#REF!,Tabellen!E$158)</f>
        <v>#REF!</v>
      </c>
      <c r="F159" s="26" t="e">
        <f>_xlfn.COUNTIFS(Input!$F:$F,Tabellen!$C159,Input!#REF!,Tabellen!F$158)</f>
        <v>#REF!</v>
      </c>
      <c r="G159" s="26" t="e">
        <f>_xlfn.COUNTIFS(Input!$F:$F,Tabellen!$C159,Input!#REF!,Tabellen!G$158)</f>
        <v>#REF!</v>
      </c>
      <c r="H159" s="26" t="e">
        <f>_xlfn.COUNTIFS(Input!$F:$F,Tabellen!$C159,Input!#REF!,Tabellen!H$158)</f>
        <v>#REF!</v>
      </c>
      <c r="I159" s="26" t="e">
        <f>_xlfn.COUNTIFS(Input!$F:$F,Tabellen!$C159,Input!#REF!,Tabellen!I$158)</f>
        <v>#REF!</v>
      </c>
      <c r="J159" s="38" t="e">
        <f>SUM(D159:I159)</f>
        <v>#REF!</v>
      </c>
      <c r="O159" s="27"/>
      <c r="P159" s="37" t="str">
        <f>B159</f>
        <v>Uitmuntend</v>
      </c>
      <c r="Q159" s="37" t="str">
        <f>C159</f>
        <v>U</v>
      </c>
      <c r="R159" s="36" t="e">
        <f aca="true" t="shared" si="24" ref="R159:W163">D159/D$164</f>
        <v>#REF!</v>
      </c>
      <c r="S159" s="36" t="e">
        <f t="shared" si="24"/>
        <v>#REF!</v>
      </c>
      <c r="T159" s="36" t="e">
        <f t="shared" si="24"/>
        <v>#REF!</v>
      </c>
      <c r="U159" s="36" t="e">
        <f t="shared" si="24"/>
        <v>#REF!</v>
      </c>
      <c r="V159" s="36" t="e">
        <f t="shared" si="24"/>
        <v>#REF!</v>
      </c>
      <c r="W159" s="36" t="e">
        <f t="shared" si="24"/>
        <v>#REF!</v>
      </c>
    </row>
    <row r="160" spans="1:23" ht="15">
      <c r="A160" s="23"/>
      <c r="B160" s="25" t="str">
        <f>BASIS!A6</f>
        <v>Goed</v>
      </c>
      <c r="C160" s="25" t="str">
        <f>BASIS!B6</f>
        <v>G</v>
      </c>
      <c r="D160" s="26" t="e">
        <f>_xlfn.COUNTIFS(Input!$F:$F,Tabellen!$C160,Input!#REF!,Tabellen!D$158)</f>
        <v>#REF!</v>
      </c>
      <c r="E160" s="26" t="e">
        <f>_xlfn.COUNTIFS(Input!$F:$F,Tabellen!$C160,Input!#REF!,Tabellen!E$158)</f>
        <v>#REF!</v>
      </c>
      <c r="F160" s="26" t="e">
        <f>_xlfn.COUNTIFS(Input!$F:$F,Tabellen!$C160,Input!#REF!,Tabellen!F$158)</f>
        <v>#REF!</v>
      </c>
      <c r="G160" s="26" t="e">
        <f>_xlfn.COUNTIFS(Input!$F:$F,Tabellen!$C160,Input!#REF!,Tabellen!G$158)</f>
        <v>#REF!</v>
      </c>
      <c r="H160" s="26" t="e">
        <f>_xlfn.COUNTIFS(Input!$F:$F,Tabellen!$C160,Input!#REF!,Tabellen!H$158)</f>
        <v>#REF!</v>
      </c>
      <c r="I160" s="26" t="e">
        <f>_xlfn.COUNTIFS(Input!$F:$F,Tabellen!$C160,Input!#REF!,Tabellen!I$158)</f>
        <v>#REF!</v>
      </c>
      <c r="J160" s="38" t="e">
        <f>SUM(D160:I160)</f>
        <v>#REF!</v>
      </c>
      <c r="O160" s="27"/>
      <c r="P160" s="37" t="str">
        <f>B160</f>
        <v>Goed</v>
      </c>
      <c r="Q160" s="37" t="str">
        <f>C160</f>
        <v>G</v>
      </c>
      <c r="R160" s="36" t="e">
        <f t="shared" si="24"/>
        <v>#REF!</v>
      </c>
      <c r="S160" s="36" t="e">
        <f t="shared" si="24"/>
        <v>#REF!</v>
      </c>
      <c r="T160" s="36" t="e">
        <f t="shared" si="24"/>
        <v>#REF!</v>
      </c>
      <c r="U160" s="36" t="e">
        <f t="shared" si="24"/>
        <v>#REF!</v>
      </c>
      <c r="V160" s="36" t="e">
        <f t="shared" si="24"/>
        <v>#REF!</v>
      </c>
      <c r="W160" s="36" t="e">
        <f t="shared" si="24"/>
        <v>#REF!</v>
      </c>
    </row>
    <row r="161" spans="1:23" ht="15">
      <c r="A161" s="23"/>
      <c r="B161" s="25" t="str">
        <f>BASIS!A7</f>
        <v>Voldoende</v>
      </c>
      <c r="C161" s="25" t="str">
        <f>BASIS!B7</f>
        <v>V</v>
      </c>
      <c r="D161" s="26" t="e">
        <f>_xlfn.COUNTIFS(Input!$F:$F,Tabellen!$C161,Input!#REF!,Tabellen!D$158)</f>
        <v>#REF!</v>
      </c>
      <c r="E161" s="26" t="e">
        <f>_xlfn.COUNTIFS(Input!$F:$F,Tabellen!$C161,Input!#REF!,Tabellen!E$158)</f>
        <v>#REF!</v>
      </c>
      <c r="F161" s="26" t="e">
        <f>_xlfn.COUNTIFS(Input!$F:$F,Tabellen!$C161,Input!#REF!,Tabellen!F$158)</f>
        <v>#REF!</v>
      </c>
      <c r="G161" s="26" t="e">
        <f>_xlfn.COUNTIFS(Input!$F:$F,Tabellen!$C161,Input!#REF!,Tabellen!G$158)</f>
        <v>#REF!</v>
      </c>
      <c r="H161" s="26" t="e">
        <f>_xlfn.COUNTIFS(Input!$F:$F,Tabellen!$C161,Input!#REF!,Tabellen!H$158)</f>
        <v>#REF!</v>
      </c>
      <c r="I161" s="26" t="e">
        <f>_xlfn.COUNTIFS(Input!$F:$F,Tabellen!$C161,Input!#REF!,Tabellen!I$158)</f>
        <v>#REF!</v>
      </c>
      <c r="J161" s="38" t="e">
        <f>SUM(D161:I161)</f>
        <v>#REF!</v>
      </c>
      <c r="O161" s="27"/>
      <c r="P161" s="37" t="str">
        <f>B161</f>
        <v>Voldoende</v>
      </c>
      <c r="Q161" s="37" t="str">
        <f>C161</f>
        <v>V</v>
      </c>
      <c r="R161" s="36" t="e">
        <f t="shared" si="24"/>
        <v>#REF!</v>
      </c>
      <c r="S161" s="36" t="e">
        <f t="shared" si="24"/>
        <v>#REF!</v>
      </c>
      <c r="T161" s="36" t="e">
        <f t="shared" si="24"/>
        <v>#REF!</v>
      </c>
      <c r="U161" s="36" t="e">
        <f t="shared" si="24"/>
        <v>#REF!</v>
      </c>
      <c r="V161" s="36" t="e">
        <f t="shared" si="24"/>
        <v>#REF!</v>
      </c>
      <c r="W161" s="36" t="e">
        <f t="shared" si="24"/>
        <v>#REF!</v>
      </c>
    </row>
    <row r="162" spans="1:23" ht="15">
      <c r="A162" s="23"/>
      <c r="B162" s="25" t="str">
        <f>BASIS!A8</f>
        <v>Onvoldoende</v>
      </c>
      <c r="C162" s="25" t="str">
        <f>BASIS!B8</f>
        <v>O</v>
      </c>
      <c r="D162" s="26" t="e">
        <f>_xlfn.COUNTIFS(Input!$F:$F,Tabellen!$C162,Input!#REF!,Tabellen!D$158)</f>
        <v>#REF!</v>
      </c>
      <c r="E162" s="26" t="e">
        <f>_xlfn.COUNTIFS(Input!$F:$F,Tabellen!$C162,Input!#REF!,Tabellen!E$158)</f>
        <v>#REF!</v>
      </c>
      <c r="F162" s="26" t="e">
        <f>_xlfn.COUNTIFS(Input!$F:$F,Tabellen!$C162,Input!#REF!,Tabellen!F$158)</f>
        <v>#REF!</v>
      </c>
      <c r="G162" s="26" t="e">
        <f>_xlfn.COUNTIFS(Input!$F:$F,Tabellen!$C162,Input!#REF!,Tabellen!G$158)</f>
        <v>#REF!</v>
      </c>
      <c r="H162" s="26" t="e">
        <f>_xlfn.COUNTIFS(Input!$F:$F,Tabellen!$C162,Input!#REF!,Tabellen!H$158)</f>
        <v>#REF!</v>
      </c>
      <c r="I162" s="26" t="e">
        <f>_xlfn.COUNTIFS(Input!$F:$F,Tabellen!$C162,Input!#REF!,Tabellen!I$158)</f>
        <v>#REF!</v>
      </c>
      <c r="J162" s="38" t="e">
        <f>SUM(D162:I162)</f>
        <v>#REF!</v>
      </c>
      <c r="O162" s="27"/>
      <c r="P162" s="37" t="str">
        <f>B162</f>
        <v>Onvoldoende</v>
      </c>
      <c r="Q162" s="37" t="str">
        <f>C162</f>
        <v>O</v>
      </c>
      <c r="R162" s="36" t="e">
        <f t="shared" si="24"/>
        <v>#REF!</v>
      </c>
      <c r="S162" s="36" t="e">
        <f t="shared" si="24"/>
        <v>#REF!</v>
      </c>
      <c r="T162" s="36" t="e">
        <f t="shared" si="24"/>
        <v>#REF!</v>
      </c>
      <c r="U162" s="36" t="e">
        <f t="shared" si="24"/>
        <v>#REF!</v>
      </c>
      <c r="V162" s="36" t="e">
        <f t="shared" si="24"/>
        <v>#REF!</v>
      </c>
      <c r="W162" s="36" t="e">
        <f t="shared" si="24"/>
        <v>#REF!</v>
      </c>
    </row>
    <row r="163" spans="1:23" ht="15">
      <c r="A163" s="30"/>
      <c r="B163" s="25">
        <f>BASIS!A9</f>
        <v>0</v>
      </c>
      <c r="C163" s="25">
        <f>BASIS!B9</f>
        <v>0</v>
      </c>
      <c r="D163" s="26" t="e">
        <f>_xlfn.COUNTIFS(Input!$F:$F,Tabellen!$C163,Input!#REF!,Tabellen!D$158)</f>
        <v>#REF!</v>
      </c>
      <c r="E163" s="26" t="e">
        <f>_xlfn.COUNTIFS(Input!$F:$F,Tabellen!$C163,Input!#REF!,Tabellen!E$158)</f>
        <v>#REF!</v>
      </c>
      <c r="F163" s="26" t="e">
        <f>_xlfn.COUNTIFS(Input!$F:$F,Tabellen!$C163,Input!#REF!,Tabellen!F$158)</f>
        <v>#REF!</v>
      </c>
      <c r="G163" s="26" t="e">
        <f>_xlfn.COUNTIFS(Input!$F:$F,Tabellen!$C163,Input!#REF!,Tabellen!G$158)</f>
        <v>#REF!</v>
      </c>
      <c r="H163" s="26" t="e">
        <f>_xlfn.COUNTIFS(Input!$F:$F,Tabellen!$C163,Input!#REF!,Tabellen!H$158)</f>
        <v>#REF!</v>
      </c>
      <c r="I163" s="26" t="e">
        <f>_xlfn.COUNTIFS(Input!$F:$F,Tabellen!$C163,Input!#REF!,Tabellen!I$158)</f>
        <v>#REF!</v>
      </c>
      <c r="J163" s="38" t="e">
        <f>SUM(D163:I163)</f>
        <v>#REF!</v>
      </c>
      <c r="O163" s="33"/>
      <c r="P163" s="37">
        <f>B163</f>
        <v>0</v>
      </c>
      <c r="Q163" s="37">
        <f>C163</f>
        <v>0</v>
      </c>
      <c r="R163" s="36" t="e">
        <f t="shared" si="24"/>
        <v>#REF!</v>
      </c>
      <c r="S163" s="36" t="e">
        <f t="shared" si="24"/>
        <v>#REF!</v>
      </c>
      <c r="T163" s="36" t="e">
        <f t="shared" si="24"/>
        <v>#REF!</v>
      </c>
      <c r="U163" s="36" t="e">
        <f t="shared" si="24"/>
        <v>#REF!</v>
      </c>
      <c r="V163" s="36" t="e">
        <f t="shared" si="24"/>
        <v>#REF!</v>
      </c>
      <c r="W163" s="36" t="e">
        <f t="shared" si="24"/>
        <v>#REF!</v>
      </c>
    </row>
    <row r="164" spans="3:10" ht="15">
      <c r="C164" s="38"/>
      <c r="D164" s="38" t="e">
        <f aca="true" t="shared" si="25" ref="D164:J164">SUM(D159:D163)</f>
        <v>#REF!</v>
      </c>
      <c r="E164" s="38" t="e">
        <f t="shared" si="25"/>
        <v>#REF!</v>
      </c>
      <c r="F164" s="38" t="e">
        <f t="shared" si="25"/>
        <v>#REF!</v>
      </c>
      <c r="G164" s="38" t="e">
        <f t="shared" si="25"/>
        <v>#REF!</v>
      </c>
      <c r="H164" s="38" t="e">
        <f t="shared" si="25"/>
        <v>#REF!</v>
      </c>
      <c r="I164" s="38" t="e">
        <f t="shared" si="25"/>
        <v>#REF!</v>
      </c>
      <c r="J164" s="38" t="e">
        <f t="shared" si="25"/>
        <v>#REF!</v>
      </c>
    </row>
    <row r="166" spans="1:15" ht="15">
      <c r="A166" s="11" t="s">
        <v>121</v>
      </c>
      <c r="O166" s="13" t="s">
        <v>121</v>
      </c>
    </row>
    <row r="168" spans="1:23" ht="15">
      <c r="A168" s="23"/>
      <c r="B168" s="24"/>
      <c r="C168" s="25"/>
      <c r="D168" s="39">
        <f aca="true" t="shared" si="26" ref="D168:I168">D158</f>
        <v>1</v>
      </c>
      <c r="E168" s="39">
        <f t="shared" si="26"/>
        <v>2</v>
      </c>
      <c r="F168" s="39">
        <f t="shared" si="26"/>
        <v>3</v>
      </c>
      <c r="G168" s="39">
        <f t="shared" si="26"/>
        <v>4</v>
      </c>
      <c r="H168" s="39">
        <f t="shared" si="26"/>
        <v>5</v>
      </c>
      <c r="I168" s="39" t="str">
        <f t="shared" si="26"/>
        <v>nvt</v>
      </c>
      <c r="O168" s="27"/>
      <c r="P168" s="28"/>
      <c r="Q168" s="37"/>
      <c r="R168" s="42">
        <f aca="true" t="shared" si="27" ref="R168:W168">D168</f>
        <v>1</v>
      </c>
      <c r="S168" s="42">
        <f t="shared" si="27"/>
        <v>2</v>
      </c>
      <c r="T168" s="42">
        <f t="shared" si="27"/>
        <v>3</v>
      </c>
      <c r="U168" s="42">
        <f t="shared" si="27"/>
        <v>4</v>
      </c>
      <c r="V168" s="42">
        <f t="shared" si="27"/>
        <v>5</v>
      </c>
      <c r="W168" s="42" t="str">
        <f t="shared" si="27"/>
        <v>nvt</v>
      </c>
    </row>
    <row r="169" spans="1:23" ht="15">
      <c r="A169" s="23"/>
      <c r="B169" s="25" t="str">
        <f>BASIS!A15</f>
        <v>Grenzen bereikt</v>
      </c>
      <c r="C169" s="25" t="str">
        <f>BASIS!B15</f>
        <v>GB</v>
      </c>
      <c r="D169" s="26" t="e">
        <f>_xlfn.COUNTIFS(Input!$G:$G,Tabellen!$C169,Input!#REF!,Tabellen!D$168)</f>
        <v>#REF!</v>
      </c>
      <c r="E169" s="26" t="e">
        <f>_xlfn.COUNTIFS(Input!$G:$G,Tabellen!$C169,Input!#REF!,Tabellen!E$158)</f>
        <v>#REF!</v>
      </c>
      <c r="F169" s="26" t="e">
        <f>_xlfn.COUNTIFS(Input!$G:$G,Tabellen!$C169,Input!#REF!,Tabellen!F$158)</f>
        <v>#REF!</v>
      </c>
      <c r="G169" s="26" t="e">
        <f>_xlfn.COUNTIFS(Input!$G:$G,Tabellen!$C169,Input!#REF!,Tabellen!G$158)</f>
        <v>#REF!</v>
      </c>
      <c r="H169" s="26" t="e">
        <f>_xlfn.COUNTIFS(Input!$G:$G,Tabellen!$C169,Input!#REF!,Tabellen!H$158)</f>
        <v>#REF!</v>
      </c>
      <c r="I169" s="26" t="e">
        <f>_xlfn.COUNTIFS(Input!$G:$G,Tabellen!$C169,Input!#REF!,Tabellen!I$158)</f>
        <v>#REF!</v>
      </c>
      <c r="J169" s="38" t="e">
        <f>SUM(D169:I169)</f>
        <v>#REF!</v>
      </c>
      <c r="O169" s="27"/>
      <c r="P169" s="37" t="str">
        <f>B169</f>
        <v>Grenzen bereikt</v>
      </c>
      <c r="Q169" s="37" t="str">
        <f>C169</f>
        <v>GB</v>
      </c>
      <c r="R169" s="36" t="e">
        <f>D169/D$173</f>
        <v>#REF!</v>
      </c>
      <c r="S169" s="36" t="e">
        <f>E169/E$173</f>
        <v>#REF!</v>
      </c>
      <c r="T169" s="36" t="e">
        <f>F169/F$173</f>
        <v>#REF!</v>
      </c>
      <c r="U169" s="36" t="e">
        <f>G169/G$173</f>
        <v>#REF!</v>
      </c>
      <c r="V169" s="36" t="e">
        <f>H169/H$173</f>
        <v>#REF!</v>
      </c>
      <c r="W169" s="36" t="e">
        <f>I169/I$173</f>
        <v>#REF!</v>
      </c>
    </row>
    <row r="170" spans="1:23" ht="15">
      <c r="A170" s="23"/>
      <c r="B170" s="25" t="str">
        <f>BASIS!A16</f>
        <v>Groeimogelijkheden huidig functieniveau</v>
      </c>
      <c r="C170" s="25" t="str">
        <f>BASIS!B16</f>
        <v>HO</v>
      </c>
      <c r="D170" s="26" t="e">
        <f>_xlfn.COUNTIFS(Input!$G:$G,Tabellen!$C170,Input!#REF!,Tabellen!D$158)</f>
        <v>#REF!</v>
      </c>
      <c r="E170" s="26" t="e">
        <f>_xlfn.COUNTIFS(Input!$G:$G,Tabellen!$C170,Input!#REF!,Tabellen!E$158)</f>
        <v>#REF!</v>
      </c>
      <c r="F170" s="26" t="e">
        <f>_xlfn.COUNTIFS(Input!$G:$G,Tabellen!$C170,Input!#REF!,Tabellen!F$158)</f>
        <v>#REF!</v>
      </c>
      <c r="G170" s="26" t="e">
        <f>_xlfn.COUNTIFS(Input!$G:$G,Tabellen!$C170,Input!#REF!,Tabellen!G$158)</f>
        <v>#REF!</v>
      </c>
      <c r="H170" s="26" t="e">
        <f>_xlfn.COUNTIFS(Input!$G:$G,Tabellen!$C170,Input!#REF!,Tabellen!H$158)</f>
        <v>#REF!</v>
      </c>
      <c r="I170" s="26" t="e">
        <f>_xlfn.COUNTIFS(Input!$G:$G,Tabellen!$C170,Input!#REF!,Tabellen!I$158)</f>
        <v>#REF!</v>
      </c>
      <c r="J170" s="38" t="e">
        <f>SUM(D170:I170)</f>
        <v>#REF!</v>
      </c>
      <c r="O170" s="27"/>
      <c r="P170" s="37" t="str">
        <f>B170</f>
        <v>Groeimogelijkheden huidig functieniveau</v>
      </c>
      <c r="Q170" s="37" t="str">
        <f>C170</f>
        <v>HO</v>
      </c>
      <c r="R170" s="36" t="e">
        <f>D170/D$173</f>
        <v>#REF!</v>
      </c>
      <c r="S170" s="36" t="e">
        <f>E170/E$173</f>
        <v>#REF!</v>
      </c>
      <c r="T170" s="36" t="e">
        <f>F170/F$173</f>
        <v>#REF!</v>
      </c>
      <c r="U170" s="36" t="e">
        <f>G170/G$173</f>
        <v>#REF!</v>
      </c>
      <c r="V170" s="36" t="e">
        <f>H170/H$173</f>
        <v>#REF!</v>
      </c>
      <c r="W170" s="36" t="e">
        <f>I170/I$173</f>
        <v>#REF!</v>
      </c>
    </row>
    <row r="171" spans="1:23" ht="15">
      <c r="A171" s="23"/>
      <c r="B171" s="25" t="str">
        <f>BASIS!A17</f>
        <v>Groeimogelijkheden verticaal 1 à 2 jaar</v>
      </c>
      <c r="C171" s="25" t="str">
        <f>BASIS!B17</f>
        <v>VOT</v>
      </c>
      <c r="D171" s="26" t="e">
        <f>_xlfn.COUNTIFS(Input!$G:$G,Tabellen!$C171,Input!#REF!,Tabellen!D$158)</f>
        <v>#REF!</v>
      </c>
      <c r="E171" s="26" t="e">
        <f>_xlfn.COUNTIFS(Input!$G:$G,Tabellen!$C171,Input!#REF!,Tabellen!E$158)</f>
        <v>#REF!</v>
      </c>
      <c r="F171" s="26" t="e">
        <f>_xlfn.COUNTIFS(Input!$G:$G,Tabellen!$C171,Input!#REF!,Tabellen!F$158)</f>
        <v>#REF!</v>
      </c>
      <c r="G171" s="26" t="e">
        <f>_xlfn.COUNTIFS(Input!$G:$G,Tabellen!$C171,Input!#REF!,Tabellen!G$158)</f>
        <v>#REF!</v>
      </c>
      <c r="H171" s="26" t="e">
        <f>_xlfn.COUNTIFS(Input!$G:$G,Tabellen!$C171,Input!#REF!,Tabellen!H$158)</f>
        <v>#REF!</v>
      </c>
      <c r="I171" s="26" t="e">
        <f>_xlfn.COUNTIFS(Input!$G:$G,Tabellen!$C171,Input!#REF!,Tabellen!I$158)</f>
        <v>#REF!</v>
      </c>
      <c r="J171" s="38" t="e">
        <f>SUM(D171:I171)</f>
        <v>#REF!</v>
      </c>
      <c r="O171" s="27"/>
      <c r="P171" s="37" t="str">
        <f>B171</f>
        <v>Groeimogelijkheden verticaal 1 à 2 jaar</v>
      </c>
      <c r="Q171" s="37" t="str">
        <f>C171</f>
        <v>VOT</v>
      </c>
      <c r="R171" s="36" t="e">
        <f>D171/D$173</f>
        <v>#REF!</v>
      </c>
      <c r="S171" s="36" t="e">
        <f>E171/E$173</f>
        <v>#REF!</v>
      </c>
      <c r="T171" s="36" t="e">
        <f>F171/F$173</f>
        <v>#REF!</v>
      </c>
      <c r="U171" s="36" t="e">
        <f>G171/G$173</f>
        <v>#REF!</v>
      </c>
      <c r="V171" s="36" t="e">
        <f>H171/H$173</f>
        <v>#REF!</v>
      </c>
      <c r="W171" s="36" t="e">
        <f>I171/I$173</f>
        <v>#REF!</v>
      </c>
    </row>
    <row r="172" spans="1:23" ht="15">
      <c r="A172" s="30"/>
      <c r="B172" s="25" t="str">
        <f>BASIS!A18</f>
        <v>Groeimogelijkheden verticaal direct</v>
      </c>
      <c r="C172" s="25" t="str">
        <f>BASIS!B18</f>
        <v>VOD</v>
      </c>
      <c r="D172" s="26" t="e">
        <f>_xlfn.COUNTIFS(Input!$G:$G,Tabellen!$C172,Input!#REF!,Tabellen!D$158)</f>
        <v>#REF!</v>
      </c>
      <c r="E172" s="26" t="e">
        <f>_xlfn.COUNTIFS(Input!$G:$G,Tabellen!$C172,Input!#REF!,Tabellen!E$158)</f>
        <v>#REF!</v>
      </c>
      <c r="F172" s="26" t="e">
        <f>_xlfn.COUNTIFS(Input!$G:$G,Tabellen!$C172,Input!#REF!,Tabellen!F$158)</f>
        <v>#REF!</v>
      </c>
      <c r="G172" s="26" t="e">
        <f>_xlfn.COUNTIFS(Input!$G:$G,Tabellen!$C172,Input!#REF!,Tabellen!G$158)</f>
        <v>#REF!</v>
      </c>
      <c r="H172" s="26" t="e">
        <f>_xlfn.COUNTIFS(Input!$G:$G,Tabellen!$C172,Input!#REF!,Tabellen!H$158)</f>
        <v>#REF!</v>
      </c>
      <c r="I172" s="26" t="e">
        <f>_xlfn.COUNTIFS(Input!$G:$G,Tabellen!$C172,Input!#REF!,Tabellen!I$158)</f>
        <v>#REF!</v>
      </c>
      <c r="J172" s="38" t="e">
        <f>SUM(D172:I172)</f>
        <v>#REF!</v>
      </c>
      <c r="O172" s="33"/>
      <c r="P172" s="37" t="str">
        <f>B172</f>
        <v>Groeimogelijkheden verticaal direct</v>
      </c>
      <c r="Q172" s="37" t="str">
        <f>C172</f>
        <v>VOD</v>
      </c>
      <c r="R172" s="36" t="e">
        <f>D172/D$173</f>
        <v>#REF!</v>
      </c>
      <c r="S172" s="36" t="e">
        <f>E172/E$173</f>
        <v>#REF!</v>
      </c>
      <c r="T172" s="36" t="e">
        <f>F172/F$173</f>
        <v>#REF!</v>
      </c>
      <c r="U172" s="36" t="e">
        <f>G172/G$173</f>
        <v>#REF!</v>
      </c>
      <c r="V172" s="36" t="e">
        <f>H172/H$173</f>
        <v>#REF!</v>
      </c>
      <c r="W172" s="36" t="e">
        <f>I172/I$173</f>
        <v>#REF!</v>
      </c>
    </row>
    <row r="173" spans="4:10" ht="15">
      <c r="D173" s="38" t="e">
        <f aca="true" t="shared" si="28" ref="D173:J173">SUM(D169:D172)</f>
        <v>#REF!</v>
      </c>
      <c r="E173" s="38" t="e">
        <f t="shared" si="28"/>
        <v>#REF!</v>
      </c>
      <c r="F173" s="38" t="e">
        <f t="shared" si="28"/>
        <v>#REF!</v>
      </c>
      <c r="G173" s="38" t="e">
        <f t="shared" si="28"/>
        <v>#REF!</v>
      </c>
      <c r="H173" s="38" t="e">
        <f t="shared" si="28"/>
        <v>#REF!</v>
      </c>
      <c r="I173" s="38" t="e">
        <f t="shared" si="28"/>
        <v>#REF!</v>
      </c>
      <c r="J173" s="38" t="e">
        <f t="shared" si="28"/>
        <v>#REF!</v>
      </c>
    </row>
    <row r="176" spans="1:15" ht="15">
      <c r="A176" s="11" t="s">
        <v>122</v>
      </c>
      <c r="O176" s="13" t="s">
        <v>122</v>
      </c>
    </row>
    <row r="178" spans="2:20" ht="15">
      <c r="B178" s="12" t="str">
        <f>BASIS!A5</f>
        <v>Uitmuntend</v>
      </c>
      <c r="C178" s="12" t="str">
        <f>BASIS!A6</f>
        <v>Goed</v>
      </c>
      <c r="D178" s="12" t="str">
        <f>BASIS!A7</f>
        <v>Voldoende</v>
      </c>
      <c r="E178" s="12" t="str">
        <f>BASIS!A8</f>
        <v>Onvoldoende</v>
      </c>
      <c r="F178" s="12">
        <f>BASIS!A9</f>
        <v>0</v>
      </c>
      <c r="P178" s="37" t="str">
        <f>B178</f>
        <v>Uitmuntend</v>
      </c>
      <c r="Q178" s="37" t="str">
        <f>C178</f>
        <v>Goed</v>
      </c>
      <c r="R178" s="37" t="str">
        <f>D178</f>
        <v>Voldoende</v>
      </c>
      <c r="S178" s="37" t="str">
        <f>E178</f>
        <v>Onvoldoende</v>
      </c>
      <c r="T178" s="37">
        <f>F178</f>
        <v>0</v>
      </c>
    </row>
    <row r="179" spans="2:20" ht="15">
      <c r="B179" s="12" t="str">
        <f>BASIS!B5</f>
        <v>U</v>
      </c>
      <c r="C179" s="12" t="str">
        <f>BASIS!B6</f>
        <v>G</v>
      </c>
      <c r="D179" s="12" t="str">
        <f>BASIS!B7</f>
        <v>V</v>
      </c>
      <c r="E179" s="12" t="str">
        <f>BASIS!B8</f>
        <v>O</v>
      </c>
      <c r="F179" s="12">
        <f>BASIS!B9</f>
        <v>0</v>
      </c>
      <c r="P179" s="37" t="str">
        <f>B179</f>
        <v>U</v>
      </c>
      <c r="Q179" s="37" t="str">
        <f>C179</f>
        <v>G</v>
      </c>
      <c r="R179" s="37" t="str">
        <f>D179</f>
        <v>V</v>
      </c>
      <c r="S179" s="37" t="str">
        <f>E179</f>
        <v>O</v>
      </c>
      <c r="T179" s="37">
        <f>F179</f>
        <v>0</v>
      </c>
    </row>
    <row r="180" spans="1:20" ht="15">
      <c r="A180" s="12" t="str">
        <f>BASIS!B43</f>
        <v>Team A</v>
      </c>
      <c r="B180" s="12" t="e">
        <f>_xlfn.COUNTIFS(Input!#REF!,Tabellen!$A180,Input!$F:$F,Tabellen!B$179)</f>
        <v>#REF!</v>
      </c>
      <c r="C180" s="12" t="e">
        <f>_xlfn.COUNTIFS(Input!#REF!,Tabellen!$A180,Input!$F:$F,Tabellen!C$179)</f>
        <v>#REF!</v>
      </c>
      <c r="D180" s="12" t="e">
        <f>_xlfn.COUNTIFS(Input!#REF!,Tabellen!$A180,Input!$F:$F,Tabellen!D$179)</f>
        <v>#REF!</v>
      </c>
      <c r="E180" s="12" t="e">
        <f>_xlfn.COUNTIFS(Input!#REF!,Tabellen!$A180,Input!$F:$F,Tabellen!E$179)</f>
        <v>#REF!</v>
      </c>
      <c r="F180" s="12" t="e">
        <f>_xlfn.COUNTIFS(Input!#REF!,Tabellen!$A180,Input!$F:$F,Tabellen!F$179)</f>
        <v>#REF!</v>
      </c>
      <c r="G180" s="12" t="e">
        <f aca="true" t="shared" si="29" ref="G180:G189">SUM(B180:F180)</f>
        <v>#REF!</v>
      </c>
      <c r="O180" s="37" t="str">
        <f aca="true" t="shared" si="30" ref="O180:O189">A180</f>
        <v>Team A</v>
      </c>
      <c r="P180" s="14" t="e">
        <f aca="true" t="shared" si="31" ref="P180:P189">B180/$G180</f>
        <v>#REF!</v>
      </c>
      <c r="Q180" s="14" t="e">
        <f aca="true" t="shared" si="32" ref="Q180:Q189">C180/$G180</f>
        <v>#REF!</v>
      </c>
      <c r="R180" s="14" t="e">
        <f aca="true" t="shared" si="33" ref="R180:R189">D180/$G180</f>
        <v>#REF!</v>
      </c>
      <c r="S180" s="14" t="e">
        <f aca="true" t="shared" si="34" ref="S180:S189">E180/$G180</f>
        <v>#REF!</v>
      </c>
      <c r="T180" s="14" t="e">
        <f aca="true" t="shared" si="35" ref="T180:T189">F180/$G180</f>
        <v>#REF!</v>
      </c>
    </row>
    <row r="181" spans="1:20" ht="15">
      <c r="A181" s="12" t="str">
        <f>BASIS!B44</f>
        <v>Team B</v>
      </c>
      <c r="B181" s="12" t="e">
        <f>_xlfn.COUNTIFS(Input!#REF!,Tabellen!$A181,Input!$F:$F,Tabellen!B$179)</f>
        <v>#REF!</v>
      </c>
      <c r="C181" s="12" t="e">
        <f>_xlfn.COUNTIFS(Input!#REF!,Tabellen!$A181,Input!$F:$F,Tabellen!C$179)</f>
        <v>#REF!</v>
      </c>
      <c r="D181" s="12" t="e">
        <f>_xlfn.COUNTIFS(Input!#REF!,Tabellen!$A181,Input!$F:$F,Tabellen!D$179)</f>
        <v>#REF!</v>
      </c>
      <c r="E181" s="12" t="e">
        <f>_xlfn.COUNTIFS(Input!#REF!,Tabellen!$A181,Input!$F:$F,Tabellen!E$179)</f>
        <v>#REF!</v>
      </c>
      <c r="F181" s="12" t="e">
        <f>_xlfn.COUNTIFS(Input!#REF!,Tabellen!$A181,Input!$F:$F,Tabellen!F$179)</f>
        <v>#REF!</v>
      </c>
      <c r="G181" s="12" t="e">
        <f t="shared" si="29"/>
        <v>#REF!</v>
      </c>
      <c r="O181" s="37" t="str">
        <f t="shared" si="30"/>
        <v>Team B</v>
      </c>
      <c r="P181" s="14" t="e">
        <f t="shared" si="31"/>
        <v>#REF!</v>
      </c>
      <c r="Q181" s="14" t="e">
        <f t="shared" si="32"/>
        <v>#REF!</v>
      </c>
      <c r="R181" s="14" t="e">
        <f t="shared" si="33"/>
        <v>#REF!</v>
      </c>
      <c r="S181" s="14" t="e">
        <f t="shared" si="34"/>
        <v>#REF!</v>
      </c>
      <c r="T181" s="14" t="e">
        <f t="shared" si="35"/>
        <v>#REF!</v>
      </c>
    </row>
    <row r="182" spans="1:20" ht="15">
      <c r="A182" s="12" t="str">
        <f>BASIS!B45</f>
        <v>Team C</v>
      </c>
      <c r="B182" s="12" t="e">
        <f>_xlfn.COUNTIFS(Input!#REF!,Tabellen!$A182,Input!$F:$F,Tabellen!B$179)</f>
        <v>#REF!</v>
      </c>
      <c r="C182" s="12" t="e">
        <f>_xlfn.COUNTIFS(Input!#REF!,Tabellen!$A182,Input!$F:$F,Tabellen!C$179)</f>
        <v>#REF!</v>
      </c>
      <c r="D182" s="12" t="e">
        <f>_xlfn.COUNTIFS(Input!#REF!,Tabellen!$A182,Input!$F:$F,Tabellen!D$179)</f>
        <v>#REF!</v>
      </c>
      <c r="E182" s="12" t="e">
        <f>_xlfn.COUNTIFS(Input!#REF!,Tabellen!$A182,Input!$F:$F,Tabellen!E$179)</f>
        <v>#REF!</v>
      </c>
      <c r="F182" s="12" t="e">
        <f>_xlfn.COUNTIFS(Input!#REF!,Tabellen!$A182,Input!$F:$F,Tabellen!F$179)</f>
        <v>#REF!</v>
      </c>
      <c r="G182" s="12" t="e">
        <f t="shared" si="29"/>
        <v>#REF!</v>
      </c>
      <c r="O182" s="37" t="str">
        <f t="shared" si="30"/>
        <v>Team C</v>
      </c>
      <c r="P182" s="14" t="e">
        <f t="shared" si="31"/>
        <v>#REF!</v>
      </c>
      <c r="Q182" s="14" t="e">
        <f t="shared" si="32"/>
        <v>#REF!</v>
      </c>
      <c r="R182" s="14" t="e">
        <f t="shared" si="33"/>
        <v>#REF!</v>
      </c>
      <c r="S182" s="14" t="e">
        <f t="shared" si="34"/>
        <v>#REF!</v>
      </c>
      <c r="T182" s="14" t="e">
        <f t="shared" si="35"/>
        <v>#REF!</v>
      </c>
    </row>
    <row r="183" spans="1:20" ht="15">
      <c r="A183" s="12" t="str">
        <f>BASIS!B46</f>
        <v>Team D</v>
      </c>
      <c r="B183" s="12" t="e">
        <f>_xlfn.COUNTIFS(Input!#REF!,Tabellen!$A183,Input!$F:$F,Tabellen!B$179)</f>
        <v>#REF!</v>
      </c>
      <c r="C183" s="12" t="e">
        <f>_xlfn.COUNTIFS(Input!#REF!,Tabellen!$A183,Input!$F:$F,Tabellen!C$179)</f>
        <v>#REF!</v>
      </c>
      <c r="D183" s="12" t="e">
        <f>_xlfn.COUNTIFS(Input!#REF!,Tabellen!$A183,Input!$F:$F,Tabellen!D$179)</f>
        <v>#REF!</v>
      </c>
      <c r="E183" s="12" t="e">
        <f>_xlfn.COUNTIFS(Input!#REF!,Tabellen!$A183,Input!$F:$F,Tabellen!E$179)</f>
        <v>#REF!</v>
      </c>
      <c r="F183" s="12" t="e">
        <f>_xlfn.COUNTIFS(Input!#REF!,Tabellen!$A183,Input!$F:$F,Tabellen!F$179)</f>
        <v>#REF!</v>
      </c>
      <c r="G183" s="12" t="e">
        <f t="shared" si="29"/>
        <v>#REF!</v>
      </c>
      <c r="O183" s="37" t="str">
        <f t="shared" si="30"/>
        <v>Team D</v>
      </c>
      <c r="P183" s="14" t="e">
        <f t="shared" si="31"/>
        <v>#REF!</v>
      </c>
      <c r="Q183" s="14" t="e">
        <f t="shared" si="32"/>
        <v>#REF!</v>
      </c>
      <c r="R183" s="14" t="e">
        <f t="shared" si="33"/>
        <v>#REF!</v>
      </c>
      <c r="S183" s="14" t="e">
        <f t="shared" si="34"/>
        <v>#REF!</v>
      </c>
      <c r="T183" s="14" t="e">
        <f t="shared" si="35"/>
        <v>#REF!</v>
      </c>
    </row>
    <row r="184" spans="1:20" ht="15">
      <c r="A184" s="12" t="str">
        <f>BASIS!B47</f>
        <v>Team E</v>
      </c>
      <c r="B184" s="12" t="e">
        <f>_xlfn.COUNTIFS(Input!#REF!,Tabellen!$A184,Input!$F:$F,Tabellen!B$179)</f>
        <v>#REF!</v>
      </c>
      <c r="C184" s="12" t="e">
        <f>_xlfn.COUNTIFS(Input!#REF!,Tabellen!$A184,Input!$F:$F,Tabellen!C$179)</f>
        <v>#REF!</v>
      </c>
      <c r="D184" s="12" t="e">
        <f>_xlfn.COUNTIFS(Input!#REF!,Tabellen!$A184,Input!$F:$F,Tabellen!D$179)</f>
        <v>#REF!</v>
      </c>
      <c r="E184" s="12" t="e">
        <f>_xlfn.COUNTIFS(Input!#REF!,Tabellen!$A184,Input!$F:$F,Tabellen!E$179)</f>
        <v>#REF!</v>
      </c>
      <c r="F184" s="12" t="e">
        <f>_xlfn.COUNTIFS(Input!#REF!,Tabellen!$A184,Input!$F:$F,Tabellen!F$179)</f>
        <v>#REF!</v>
      </c>
      <c r="G184" s="12" t="e">
        <f t="shared" si="29"/>
        <v>#REF!</v>
      </c>
      <c r="O184" s="37" t="str">
        <f t="shared" si="30"/>
        <v>Team E</v>
      </c>
      <c r="P184" s="14" t="e">
        <f t="shared" si="31"/>
        <v>#REF!</v>
      </c>
      <c r="Q184" s="14" t="e">
        <f t="shared" si="32"/>
        <v>#REF!</v>
      </c>
      <c r="R184" s="14" t="e">
        <f t="shared" si="33"/>
        <v>#REF!</v>
      </c>
      <c r="S184" s="14" t="e">
        <f t="shared" si="34"/>
        <v>#REF!</v>
      </c>
      <c r="T184" s="14" t="e">
        <f t="shared" si="35"/>
        <v>#REF!</v>
      </c>
    </row>
    <row r="185" spans="1:20" ht="15">
      <c r="A185" s="12" t="str">
        <f>BASIS!B48</f>
        <v>Team F</v>
      </c>
      <c r="B185" s="12" t="e">
        <f>_xlfn.COUNTIFS(Input!#REF!,Tabellen!$A185,Input!$F:$F,Tabellen!B$179)</f>
        <v>#REF!</v>
      </c>
      <c r="C185" s="12" t="e">
        <f>_xlfn.COUNTIFS(Input!#REF!,Tabellen!$A185,Input!$F:$F,Tabellen!C$179)</f>
        <v>#REF!</v>
      </c>
      <c r="D185" s="12" t="e">
        <f>_xlfn.COUNTIFS(Input!#REF!,Tabellen!$A185,Input!$F:$F,Tabellen!D$179)</f>
        <v>#REF!</v>
      </c>
      <c r="E185" s="12" t="e">
        <f>_xlfn.COUNTIFS(Input!#REF!,Tabellen!$A185,Input!$F:$F,Tabellen!E$179)</f>
        <v>#REF!</v>
      </c>
      <c r="F185" s="12" t="e">
        <f>_xlfn.COUNTIFS(Input!#REF!,Tabellen!$A185,Input!$F:$F,Tabellen!F$179)</f>
        <v>#REF!</v>
      </c>
      <c r="G185" s="12" t="e">
        <f t="shared" si="29"/>
        <v>#REF!</v>
      </c>
      <c r="O185" s="37" t="str">
        <f t="shared" si="30"/>
        <v>Team F</v>
      </c>
      <c r="P185" s="14" t="e">
        <f t="shared" si="31"/>
        <v>#REF!</v>
      </c>
      <c r="Q185" s="14" t="e">
        <f t="shared" si="32"/>
        <v>#REF!</v>
      </c>
      <c r="R185" s="14" t="e">
        <f t="shared" si="33"/>
        <v>#REF!</v>
      </c>
      <c r="S185" s="14" t="e">
        <f t="shared" si="34"/>
        <v>#REF!</v>
      </c>
      <c r="T185" s="14" t="e">
        <f t="shared" si="35"/>
        <v>#REF!</v>
      </c>
    </row>
    <row r="186" spans="1:20" ht="15">
      <c r="A186" s="12" t="str">
        <f>BASIS!B49</f>
        <v>Team G</v>
      </c>
      <c r="B186" s="12" t="e">
        <f>_xlfn.COUNTIFS(Input!#REF!,Tabellen!$A186,Input!$F:$F,Tabellen!B$179)</f>
        <v>#REF!</v>
      </c>
      <c r="C186" s="12" t="e">
        <f>_xlfn.COUNTIFS(Input!#REF!,Tabellen!$A186,Input!$F:$F,Tabellen!C$179)</f>
        <v>#REF!</v>
      </c>
      <c r="D186" s="12" t="e">
        <f>_xlfn.COUNTIFS(Input!#REF!,Tabellen!$A186,Input!$F:$F,Tabellen!D$179)</f>
        <v>#REF!</v>
      </c>
      <c r="E186" s="12" t="e">
        <f>_xlfn.COUNTIFS(Input!#REF!,Tabellen!$A186,Input!$F:$F,Tabellen!E$179)</f>
        <v>#REF!</v>
      </c>
      <c r="F186" s="12" t="e">
        <f>_xlfn.COUNTIFS(Input!#REF!,Tabellen!$A186,Input!$F:$F,Tabellen!F$179)</f>
        <v>#REF!</v>
      </c>
      <c r="G186" s="12" t="e">
        <f t="shared" si="29"/>
        <v>#REF!</v>
      </c>
      <c r="O186" s="37" t="str">
        <f t="shared" si="30"/>
        <v>Team G</v>
      </c>
      <c r="P186" s="14" t="e">
        <f t="shared" si="31"/>
        <v>#REF!</v>
      </c>
      <c r="Q186" s="14" t="e">
        <f t="shared" si="32"/>
        <v>#REF!</v>
      </c>
      <c r="R186" s="14" t="e">
        <f t="shared" si="33"/>
        <v>#REF!</v>
      </c>
      <c r="S186" s="14" t="e">
        <f t="shared" si="34"/>
        <v>#REF!</v>
      </c>
      <c r="T186" s="14" t="e">
        <f t="shared" si="35"/>
        <v>#REF!</v>
      </c>
    </row>
    <row r="187" spans="1:20" ht="15">
      <c r="A187" s="12" t="str">
        <f>BASIS!B50</f>
        <v>Team H</v>
      </c>
      <c r="B187" s="12" t="e">
        <f>_xlfn.COUNTIFS(Input!#REF!,Tabellen!$A187,Input!$F:$F,Tabellen!B$179)</f>
        <v>#REF!</v>
      </c>
      <c r="C187" s="12" t="e">
        <f>_xlfn.COUNTIFS(Input!#REF!,Tabellen!$A187,Input!$F:$F,Tabellen!C$179)</f>
        <v>#REF!</v>
      </c>
      <c r="D187" s="12" t="e">
        <f>_xlfn.COUNTIFS(Input!#REF!,Tabellen!$A187,Input!$F:$F,Tabellen!D$179)</f>
        <v>#REF!</v>
      </c>
      <c r="E187" s="12" t="e">
        <f>_xlfn.COUNTIFS(Input!#REF!,Tabellen!$A187,Input!$F:$F,Tabellen!E$179)</f>
        <v>#REF!</v>
      </c>
      <c r="F187" s="12" t="e">
        <f>_xlfn.COUNTIFS(Input!#REF!,Tabellen!$A187,Input!$F:$F,Tabellen!F$179)</f>
        <v>#REF!</v>
      </c>
      <c r="G187" s="12" t="e">
        <f t="shared" si="29"/>
        <v>#REF!</v>
      </c>
      <c r="O187" s="37" t="str">
        <f t="shared" si="30"/>
        <v>Team H</v>
      </c>
      <c r="P187" s="14" t="e">
        <f t="shared" si="31"/>
        <v>#REF!</v>
      </c>
      <c r="Q187" s="14" t="e">
        <f t="shared" si="32"/>
        <v>#REF!</v>
      </c>
      <c r="R187" s="14" t="e">
        <f t="shared" si="33"/>
        <v>#REF!</v>
      </c>
      <c r="S187" s="14" t="e">
        <f t="shared" si="34"/>
        <v>#REF!</v>
      </c>
      <c r="T187" s="14" t="e">
        <f t="shared" si="35"/>
        <v>#REF!</v>
      </c>
    </row>
    <row r="188" spans="1:20" ht="15">
      <c r="A188" s="12" t="str">
        <f>BASIS!B51</f>
        <v>Team I</v>
      </c>
      <c r="B188" s="12" t="e">
        <f>_xlfn.COUNTIFS(Input!#REF!,Tabellen!$A188,Input!$F:$F,Tabellen!B$179)</f>
        <v>#REF!</v>
      </c>
      <c r="C188" s="12" t="e">
        <f>_xlfn.COUNTIFS(Input!#REF!,Tabellen!$A188,Input!$F:$F,Tabellen!C$179)</f>
        <v>#REF!</v>
      </c>
      <c r="D188" s="12" t="e">
        <f>_xlfn.COUNTIFS(Input!#REF!,Tabellen!$A188,Input!$F:$F,Tabellen!D$179)</f>
        <v>#REF!</v>
      </c>
      <c r="E188" s="12" t="e">
        <f>_xlfn.COUNTIFS(Input!#REF!,Tabellen!$A188,Input!$F:$F,Tabellen!E$179)</f>
        <v>#REF!</v>
      </c>
      <c r="F188" s="12" t="e">
        <f>_xlfn.COUNTIFS(Input!#REF!,Tabellen!$A188,Input!$F:$F,Tabellen!F$179)</f>
        <v>#REF!</v>
      </c>
      <c r="G188" s="12" t="e">
        <f t="shared" si="29"/>
        <v>#REF!</v>
      </c>
      <c r="O188" s="37" t="str">
        <f t="shared" si="30"/>
        <v>Team I</v>
      </c>
      <c r="P188" s="14" t="e">
        <f t="shared" si="31"/>
        <v>#REF!</v>
      </c>
      <c r="Q188" s="14" t="e">
        <f t="shared" si="32"/>
        <v>#REF!</v>
      </c>
      <c r="R188" s="14" t="e">
        <f t="shared" si="33"/>
        <v>#REF!</v>
      </c>
      <c r="S188" s="14" t="e">
        <f t="shared" si="34"/>
        <v>#REF!</v>
      </c>
      <c r="T188" s="14" t="e">
        <f t="shared" si="35"/>
        <v>#REF!</v>
      </c>
    </row>
    <row r="189" spans="1:20" ht="15">
      <c r="A189" s="12" t="str">
        <f>BASIS!B52</f>
        <v>Team J</v>
      </c>
      <c r="B189" s="12" t="e">
        <f>_xlfn.COUNTIFS(Input!#REF!,Tabellen!$A189,Input!$F:$F,Tabellen!B$179)</f>
        <v>#REF!</v>
      </c>
      <c r="C189" s="12" t="e">
        <f>_xlfn.COUNTIFS(Input!#REF!,Tabellen!$A189,Input!$F:$F,Tabellen!C$179)</f>
        <v>#REF!</v>
      </c>
      <c r="D189" s="12" t="e">
        <f>_xlfn.COUNTIFS(Input!#REF!,Tabellen!$A189,Input!$F:$F,Tabellen!D$179)</f>
        <v>#REF!</v>
      </c>
      <c r="E189" s="12" t="e">
        <f>_xlfn.COUNTIFS(Input!#REF!,Tabellen!$A189,Input!$F:$F,Tabellen!E$179)</f>
        <v>#REF!</v>
      </c>
      <c r="F189" s="12" t="e">
        <f>_xlfn.COUNTIFS(Input!#REF!,Tabellen!$A189,Input!$F:$F,Tabellen!F$179)</f>
        <v>#REF!</v>
      </c>
      <c r="G189" s="12" t="e">
        <f t="shared" si="29"/>
        <v>#REF!</v>
      </c>
      <c r="O189" s="37" t="str">
        <f t="shared" si="30"/>
        <v>Team J</v>
      </c>
      <c r="P189" s="14" t="e">
        <f t="shared" si="31"/>
        <v>#REF!</v>
      </c>
      <c r="Q189" s="14" t="e">
        <f t="shared" si="32"/>
        <v>#REF!</v>
      </c>
      <c r="R189" s="14" t="e">
        <f t="shared" si="33"/>
        <v>#REF!</v>
      </c>
      <c r="S189" s="14" t="e">
        <f t="shared" si="34"/>
        <v>#REF!</v>
      </c>
      <c r="T189" s="14" t="e">
        <f t="shared" si="35"/>
        <v>#REF!</v>
      </c>
    </row>
    <row r="190" spans="2:7" ht="15">
      <c r="B190" s="12" t="e">
        <f aca="true" t="shared" si="36" ref="B190:G190">SUM(B180:B189)</f>
        <v>#REF!</v>
      </c>
      <c r="C190" s="12" t="e">
        <f t="shared" si="36"/>
        <v>#REF!</v>
      </c>
      <c r="D190" s="12" t="e">
        <f t="shared" si="36"/>
        <v>#REF!</v>
      </c>
      <c r="E190" s="12" t="e">
        <f t="shared" si="36"/>
        <v>#REF!</v>
      </c>
      <c r="F190" s="12" t="e">
        <f t="shared" si="36"/>
        <v>#REF!</v>
      </c>
      <c r="G190" s="12" t="e">
        <f t="shared" si="36"/>
        <v>#REF!</v>
      </c>
    </row>
    <row r="192" spans="1:15" ht="15">
      <c r="A192" s="11" t="s">
        <v>123</v>
      </c>
      <c r="O192" s="13" t="s">
        <v>123</v>
      </c>
    </row>
    <row r="194" spans="2:19" ht="15">
      <c r="B194" s="12" t="str">
        <f>BASIS!A18</f>
        <v>Groeimogelijkheden verticaal direct</v>
      </c>
      <c r="C194" s="12" t="str">
        <f>BASIS!A17</f>
        <v>Groeimogelijkheden verticaal 1 à 2 jaar</v>
      </c>
      <c r="D194" s="12" t="str">
        <f>BASIS!A16</f>
        <v>Groeimogelijkheden huidig functieniveau</v>
      </c>
      <c r="E194" s="12" t="str">
        <f>BASIS!A15</f>
        <v>Grenzen bereikt</v>
      </c>
      <c r="P194" s="37" t="str">
        <f>B194</f>
        <v>Groeimogelijkheden verticaal direct</v>
      </c>
      <c r="Q194" s="37" t="str">
        <f>C194</f>
        <v>Groeimogelijkheden verticaal 1 à 2 jaar</v>
      </c>
      <c r="R194" s="37" t="str">
        <f>D194</f>
        <v>Groeimogelijkheden huidig functieniveau</v>
      </c>
      <c r="S194" s="37" t="str">
        <f>E194</f>
        <v>Grenzen bereikt</v>
      </c>
    </row>
    <row r="195" spans="2:19" ht="15">
      <c r="B195" s="12" t="str">
        <f>BASIS!B18</f>
        <v>VOD</v>
      </c>
      <c r="C195" s="12" t="str">
        <f>BASIS!B17</f>
        <v>VOT</v>
      </c>
      <c r="D195" s="12" t="str">
        <f>BASIS!B16</f>
        <v>HO</v>
      </c>
      <c r="E195" s="12" t="str">
        <f>BASIS!B15</f>
        <v>GB</v>
      </c>
      <c r="P195" s="37" t="str">
        <f>B195</f>
        <v>VOD</v>
      </c>
      <c r="Q195" s="37" t="str">
        <f>C195</f>
        <v>VOT</v>
      </c>
      <c r="R195" s="37" t="str">
        <f>D195</f>
        <v>HO</v>
      </c>
      <c r="S195" s="37" t="str">
        <f>E195</f>
        <v>GB</v>
      </c>
    </row>
    <row r="196" spans="1:19" ht="15">
      <c r="A196" s="12" t="str">
        <f>BASIS!B43</f>
        <v>Team A</v>
      </c>
      <c r="B196" s="12" t="e">
        <f>_xlfn.COUNTIFS(Input!#REF!,Tabellen!$A196,Input!$G:$G,Tabellen!B$195)</f>
        <v>#REF!</v>
      </c>
      <c r="C196" s="12" t="e">
        <f>_xlfn.COUNTIFS(Input!#REF!,Tabellen!$A196,Input!$G:$G,Tabellen!C$195)</f>
        <v>#REF!</v>
      </c>
      <c r="D196" s="12" t="e">
        <f>_xlfn.COUNTIFS(Input!#REF!,Tabellen!$A196,Input!$G:$G,Tabellen!D$195)</f>
        <v>#REF!</v>
      </c>
      <c r="E196" s="12" t="e">
        <f>_xlfn.COUNTIFS(Input!#REF!,Tabellen!$A196,Input!$G:$G,Tabellen!E$195)</f>
        <v>#REF!</v>
      </c>
      <c r="F196" s="12" t="e">
        <f>SUM(B196:E196)</f>
        <v>#REF!</v>
      </c>
      <c r="O196" s="37" t="str">
        <f aca="true" t="shared" si="37" ref="O196:O205">A196</f>
        <v>Team A</v>
      </c>
      <c r="P196" s="14" t="e">
        <f>B196/$F196</f>
        <v>#REF!</v>
      </c>
      <c r="Q196" s="14" t="e">
        <f aca="true" t="shared" si="38" ref="Q196:Q205">C196/$F196</f>
        <v>#REF!</v>
      </c>
      <c r="R196" s="14" t="e">
        <f aca="true" t="shared" si="39" ref="R196:R205">D196/$F196</f>
        <v>#REF!</v>
      </c>
      <c r="S196" s="14" t="e">
        <f aca="true" t="shared" si="40" ref="S196:S205">E196/$F196</f>
        <v>#REF!</v>
      </c>
    </row>
    <row r="197" spans="1:19" ht="15">
      <c r="A197" s="12" t="str">
        <f>BASIS!B44</f>
        <v>Team B</v>
      </c>
      <c r="B197" s="12" t="e">
        <f>_xlfn.COUNTIFS(Input!#REF!,Tabellen!$A197,Input!$G:$G,Tabellen!B$195)</f>
        <v>#REF!</v>
      </c>
      <c r="C197" s="12" t="e">
        <f>_xlfn.COUNTIFS(Input!#REF!,Tabellen!$A197,Input!$G:$G,Tabellen!C$195)</f>
        <v>#REF!</v>
      </c>
      <c r="D197" s="12" t="e">
        <f>_xlfn.COUNTIFS(Input!#REF!,Tabellen!$A197,Input!$G:$G,Tabellen!D$195)</f>
        <v>#REF!</v>
      </c>
      <c r="E197" s="12" t="e">
        <f>_xlfn.COUNTIFS(Input!#REF!,Tabellen!$A197,Input!$G:$G,Tabellen!E$195)</f>
        <v>#REF!</v>
      </c>
      <c r="F197" s="12" t="e">
        <f aca="true" t="shared" si="41" ref="F197:F205">SUM(B197:E197)</f>
        <v>#REF!</v>
      </c>
      <c r="O197" s="37" t="str">
        <f t="shared" si="37"/>
        <v>Team B</v>
      </c>
      <c r="P197" s="14" t="e">
        <f aca="true" t="shared" si="42" ref="P197:P205">B197/$F197</f>
        <v>#REF!</v>
      </c>
      <c r="Q197" s="14" t="e">
        <f t="shared" si="38"/>
        <v>#REF!</v>
      </c>
      <c r="R197" s="14" t="e">
        <f t="shared" si="39"/>
        <v>#REF!</v>
      </c>
      <c r="S197" s="14" t="e">
        <f t="shared" si="40"/>
        <v>#REF!</v>
      </c>
    </row>
    <row r="198" spans="1:19" ht="15">
      <c r="A198" s="12" t="str">
        <f>BASIS!B45</f>
        <v>Team C</v>
      </c>
      <c r="B198" s="12" t="e">
        <f>_xlfn.COUNTIFS(Input!#REF!,Tabellen!$A198,Input!$G:$G,Tabellen!B$195)</f>
        <v>#REF!</v>
      </c>
      <c r="C198" s="12" t="e">
        <f>_xlfn.COUNTIFS(Input!#REF!,Tabellen!$A198,Input!$G:$G,Tabellen!C$195)</f>
        <v>#REF!</v>
      </c>
      <c r="D198" s="12" t="e">
        <f>_xlfn.COUNTIFS(Input!#REF!,Tabellen!$A198,Input!$G:$G,Tabellen!D$195)</f>
        <v>#REF!</v>
      </c>
      <c r="E198" s="12" t="e">
        <f>_xlfn.COUNTIFS(Input!#REF!,Tabellen!$A198,Input!$G:$G,Tabellen!E$195)</f>
        <v>#REF!</v>
      </c>
      <c r="F198" s="12" t="e">
        <f t="shared" si="41"/>
        <v>#REF!</v>
      </c>
      <c r="O198" s="37" t="str">
        <f t="shared" si="37"/>
        <v>Team C</v>
      </c>
      <c r="P198" s="14" t="e">
        <f t="shared" si="42"/>
        <v>#REF!</v>
      </c>
      <c r="Q198" s="14" t="e">
        <f t="shared" si="38"/>
        <v>#REF!</v>
      </c>
      <c r="R198" s="14" t="e">
        <f t="shared" si="39"/>
        <v>#REF!</v>
      </c>
      <c r="S198" s="14" t="e">
        <f t="shared" si="40"/>
        <v>#REF!</v>
      </c>
    </row>
    <row r="199" spans="1:19" ht="15">
      <c r="A199" s="12" t="str">
        <f>BASIS!B46</f>
        <v>Team D</v>
      </c>
      <c r="B199" s="12" t="e">
        <f>_xlfn.COUNTIFS(Input!#REF!,Tabellen!$A199,Input!$G:$G,Tabellen!B$195)</f>
        <v>#REF!</v>
      </c>
      <c r="C199" s="12" t="e">
        <f>_xlfn.COUNTIFS(Input!#REF!,Tabellen!$A199,Input!$G:$G,Tabellen!C$195)</f>
        <v>#REF!</v>
      </c>
      <c r="D199" s="12" t="e">
        <f>_xlfn.COUNTIFS(Input!#REF!,Tabellen!$A199,Input!$G:$G,Tabellen!D$195)</f>
        <v>#REF!</v>
      </c>
      <c r="E199" s="12" t="e">
        <f>_xlfn.COUNTIFS(Input!#REF!,Tabellen!$A199,Input!$G:$G,Tabellen!E$195)</f>
        <v>#REF!</v>
      </c>
      <c r="F199" s="12" t="e">
        <f t="shared" si="41"/>
        <v>#REF!</v>
      </c>
      <c r="O199" s="37" t="str">
        <f t="shared" si="37"/>
        <v>Team D</v>
      </c>
      <c r="P199" s="14" t="e">
        <f t="shared" si="42"/>
        <v>#REF!</v>
      </c>
      <c r="Q199" s="14" t="e">
        <f t="shared" si="38"/>
        <v>#REF!</v>
      </c>
      <c r="R199" s="14" t="e">
        <f t="shared" si="39"/>
        <v>#REF!</v>
      </c>
      <c r="S199" s="14" t="e">
        <f t="shared" si="40"/>
        <v>#REF!</v>
      </c>
    </row>
    <row r="200" spans="1:19" ht="15">
      <c r="A200" s="12" t="str">
        <f>BASIS!B47</f>
        <v>Team E</v>
      </c>
      <c r="B200" s="12" t="e">
        <f>_xlfn.COUNTIFS(Input!#REF!,Tabellen!$A200,Input!$G:$G,Tabellen!B$195)</f>
        <v>#REF!</v>
      </c>
      <c r="C200" s="12" t="e">
        <f>_xlfn.COUNTIFS(Input!#REF!,Tabellen!$A200,Input!$G:$G,Tabellen!C$195)</f>
        <v>#REF!</v>
      </c>
      <c r="D200" s="12" t="e">
        <f>_xlfn.COUNTIFS(Input!#REF!,Tabellen!$A200,Input!$G:$G,Tabellen!D$195)</f>
        <v>#REF!</v>
      </c>
      <c r="E200" s="12" t="e">
        <f>_xlfn.COUNTIFS(Input!#REF!,Tabellen!$A200,Input!$G:$G,Tabellen!E$195)</f>
        <v>#REF!</v>
      </c>
      <c r="F200" s="12" t="e">
        <f t="shared" si="41"/>
        <v>#REF!</v>
      </c>
      <c r="O200" s="37" t="str">
        <f t="shared" si="37"/>
        <v>Team E</v>
      </c>
      <c r="P200" s="14" t="e">
        <f t="shared" si="42"/>
        <v>#REF!</v>
      </c>
      <c r="Q200" s="14" t="e">
        <f t="shared" si="38"/>
        <v>#REF!</v>
      </c>
      <c r="R200" s="14" t="e">
        <f t="shared" si="39"/>
        <v>#REF!</v>
      </c>
      <c r="S200" s="14" t="e">
        <f t="shared" si="40"/>
        <v>#REF!</v>
      </c>
    </row>
    <row r="201" spans="1:19" ht="15">
      <c r="A201" s="12" t="str">
        <f>BASIS!B48</f>
        <v>Team F</v>
      </c>
      <c r="B201" s="12" t="e">
        <f>_xlfn.COUNTIFS(Input!#REF!,Tabellen!$A201,Input!$G:$G,Tabellen!B$195)</f>
        <v>#REF!</v>
      </c>
      <c r="C201" s="12" t="e">
        <f>_xlfn.COUNTIFS(Input!#REF!,Tabellen!$A201,Input!$G:$G,Tabellen!C$195)</f>
        <v>#REF!</v>
      </c>
      <c r="D201" s="12" t="e">
        <f>_xlfn.COUNTIFS(Input!#REF!,Tabellen!$A201,Input!$G:$G,Tabellen!D$195)</f>
        <v>#REF!</v>
      </c>
      <c r="E201" s="12" t="e">
        <f>_xlfn.COUNTIFS(Input!#REF!,Tabellen!$A201,Input!$G:$G,Tabellen!E$195)</f>
        <v>#REF!</v>
      </c>
      <c r="F201" s="12" t="e">
        <f t="shared" si="41"/>
        <v>#REF!</v>
      </c>
      <c r="O201" s="37" t="str">
        <f t="shared" si="37"/>
        <v>Team F</v>
      </c>
      <c r="P201" s="14" t="e">
        <f t="shared" si="42"/>
        <v>#REF!</v>
      </c>
      <c r="Q201" s="14" t="e">
        <f t="shared" si="38"/>
        <v>#REF!</v>
      </c>
      <c r="R201" s="14" t="e">
        <f t="shared" si="39"/>
        <v>#REF!</v>
      </c>
      <c r="S201" s="14" t="e">
        <f t="shared" si="40"/>
        <v>#REF!</v>
      </c>
    </row>
    <row r="202" spans="1:19" ht="15">
      <c r="A202" s="12" t="str">
        <f>BASIS!B49</f>
        <v>Team G</v>
      </c>
      <c r="B202" s="12" t="e">
        <f>_xlfn.COUNTIFS(Input!#REF!,Tabellen!$A202,Input!$G:$G,Tabellen!B$195)</f>
        <v>#REF!</v>
      </c>
      <c r="C202" s="12" t="e">
        <f>_xlfn.COUNTIFS(Input!#REF!,Tabellen!$A202,Input!$G:$G,Tabellen!C$195)</f>
        <v>#REF!</v>
      </c>
      <c r="D202" s="12" t="e">
        <f>_xlfn.COUNTIFS(Input!#REF!,Tabellen!$A202,Input!$G:$G,Tabellen!D$195)</f>
        <v>#REF!</v>
      </c>
      <c r="E202" s="12" t="e">
        <f>_xlfn.COUNTIFS(Input!#REF!,Tabellen!$A202,Input!$G:$G,Tabellen!E$195)</f>
        <v>#REF!</v>
      </c>
      <c r="F202" s="12" t="e">
        <f t="shared" si="41"/>
        <v>#REF!</v>
      </c>
      <c r="O202" s="37" t="str">
        <f t="shared" si="37"/>
        <v>Team G</v>
      </c>
      <c r="P202" s="14" t="e">
        <f t="shared" si="42"/>
        <v>#REF!</v>
      </c>
      <c r="Q202" s="14" t="e">
        <f t="shared" si="38"/>
        <v>#REF!</v>
      </c>
      <c r="R202" s="14" t="e">
        <f t="shared" si="39"/>
        <v>#REF!</v>
      </c>
      <c r="S202" s="14" t="e">
        <f t="shared" si="40"/>
        <v>#REF!</v>
      </c>
    </row>
    <row r="203" spans="1:19" ht="15">
      <c r="A203" s="12" t="str">
        <f>BASIS!B50</f>
        <v>Team H</v>
      </c>
      <c r="B203" s="12" t="e">
        <f>_xlfn.COUNTIFS(Input!#REF!,Tabellen!$A203,Input!$G:$G,Tabellen!B$195)</f>
        <v>#REF!</v>
      </c>
      <c r="C203" s="12" t="e">
        <f>_xlfn.COUNTIFS(Input!#REF!,Tabellen!$A203,Input!$G:$G,Tabellen!C$195)</f>
        <v>#REF!</v>
      </c>
      <c r="D203" s="12" t="e">
        <f>_xlfn.COUNTIFS(Input!#REF!,Tabellen!$A203,Input!$G:$G,Tabellen!D$195)</f>
        <v>#REF!</v>
      </c>
      <c r="E203" s="12" t="e">
        <f>_xlfn.COUNTIFS(Input!#REF!,Tabellen!$A203,Input!$G:$G,Tabellen!E$195)</f>
        <v>#REF!</v>
      </c>
      <c r="F203" s="12" t="e">
        <f t="shared" si="41"/>
        <v>#REF!</v>
      </c>
      <c r="O203" s="37" t="str">
        <f t="shared" si="37"/>
        <v>Team H</v>
      </c>
      <c r="P203" s="14" t="e">
        <f t="shared" si="42"/>
        <v>#REF!</v>
      </c>
      <c r="Q203" s="14" t="e">
        <f t="shared" si="38"/>
        <v>#REF!</v>
      </c>
      <c r="R203" s="14" t="e">
        <f t="shared" si="39"/>
        <v>#REF!</v>
      </c>
      <c r="S203" s="14" t="e">
        <f t="shared" si="40"/>
        <v>#REF!</v>
      </c>
    </row>
    <row r="204" spans="1:19" ht="15">
      <c r="A204" s="12" t="str">
        <f>BASIS!B51</f>
        <v>Team I</v>
      </c>
      <c r="B204" s="12" t="e">
        <f>_xlfn.COUNTIFS(Input!#REF!,Tabellen!$A204,Input!$G:$G,Tabellen!B$195)</f>
        <v>#REF!</v>
      </c>
      <c r="C204" s="12" t="e">
        <f>_xlfn.COUNTIFS(Input!#REF!,Tabellen!$A204,Input!$G:$G,Tabellen!C$195)</f>
        <v>#REF!</v>
      </c>
      <c r="D204" s="12" t="e">
        <f>_xlfn.COUNTIFS(Input!#REF!,Tabellen!$A204,Input!$G:$G,Tabellen!D$195)</f>
        <v>#REF!</v>
      </c>
      <c r="E204" s="12" t="e">
        <f>_xlfn.COUNTIFS(Input!#REF!,Tabellen!$A204,Input!$G:$G,Tabellen!E$195)</f>
        <v>#REF!</v>
      </c>
      <c r="F204" s="12" t="e">
        <f t="shared" si="41"/>
        <v>#REF!</v>
      </c>
      <c r="O204" s="37" t="str">
        <f t="shared" si="37"/>
        <v>Team I</v>
      </c>
      <c r="P204" s="14" t="e">
        <f t="shared" si="42"/>
        <v>#REF!</v>
      </c>
      <c r="Q204" s="14" t="e">
        <f t="shared" si="38"/>
        <v>#REF!</v>
      </c>
      <c r="R204" s="14" t="e">
        <f t="shared" si="39"/>
        <v>#REF!</v>
      </c>
      <c r="S204" s="14" t="e">
        <f t="shared" si="40"/>
        <v>#REF!</v>
      </c>
    </row>
    <row r="205" spans="1:19" ht="15">
      <c r="A205" s="12" t="str">
        <f>BASIS!B52</f>
        <v>Team J</v>
      </c>
      <c r="B205" s="12" t="e">
        <f>_xlfn.COUNTIFS(Input!#REF!,Tabellen!$A205,Input!$G:$G,Tabellen!B$195)</f>
        <v>#REF!</v>
      </c>
      <c r="C205" s="12" t="e">
        <f>_xlfn.COUNTIFS(Input!#REF!,Tabellen!$A205,Input!$G:$G,Tabellen!C$195)</f>
        <v>#REF!</v>
      </c>
      <c r="D205" s="12" t="e">
        <f>_xlfn.COUNTIFS(Input!#REF!,Tabellen!$A205,Input!$G:$G,Tabellen!D$195)</f>
        <v>#REF!</v>
      </c>
      <c r="E205" s="12" t="e">
        <f>_xlfn.COUNTIFS(Input!#REF!,Tabellen!$A205,Input!$G:$G,Tabellen!E$195)</f>
        <v>#REF!</v>
      </c>
      <c r="F205" s="12" t="e">
        <f t="shared" si="41"/>
        <v>#REF!</v>
      </c>
      <c r="O205" s="37" t="str">
        <f t="shared" si="37"/>
        <v>Team J</v>
      </c>
      <c r="P205" s="14" t="e">
        <f t="shared" si="42"/>
        <v>#REF!</v>
      </c>
      <c r="Q205" s="14" t="e">
        <f t="shared" si="38"/>
        <v>#REF!</v>
      </c>
      <c r="R205" s="14" t="e">
        <f t="shared" si="39"/>
        <v>#REF!</v>
      </c>
      <c r="S205" s="14" t="e">
        <f t="shared" si="40"/>
        <v>#REF!</v>
      </c>
    </row>
    <row r="206" spans="2:6" ht="15">
      <c r="B206" s="12" t="e">
        <f>SUM(B196:B205)</f>
        <v>#REF!</v>
      </c>
      <c r="C206" s="12" t="e">
        <f>SUM(C196:C205)</f>
        <v>#REF!</v>
      </c>
      <c r="D206" s="12" t="e">
        <f>SUM(D196:D205)</f>
        <v>#REF!</v>
      </c>
      <c r="E206" s="12" t="e">
        <f>SUM(E196:E205)</f>
        <v>#REF!</v>
      </c>
      <c r="F206" s="12" t="e">
        <f>SUM(F196:F205)</f>
        <v>#REF!</v>
      </c>
    </row>
    <row r="210" spans="1:15" ht="15">
      <c r="A210" s="11" t="s">
        <v>124</v>
      </c>
      <c r="O210" s="13" t="s">
        <v>124</v>
      </c>
    </row>
    <row r="212" spans="1:17" ht="15">
      <c r="A212" s="12" t="str">
        <f>BASIS!C43</f>
        <v>vast</v>
      </c>
      <c r="B212" s="12" t="str">
        <f>BASIS!C44</f>
        <v>tijdelijk</v>
      </c>
      <c r="C212" s="12" t="s">
        <v>14</v>
      </c>
      <c r="O212" s="37" t="str">
        <f>A212</f>
        <v>vast</v>
      </c>
      <c r="P212" s="37" t="str">
        <f>B212</f>
        <v>tijdelijk</v>
      </c>
      <c r="Q212" s="37" t="str">
        <f>C212</f>
        <v>Totaal</v>
      </c>
    </row>
    <row r="213" spans="1:17" ht="15">
      <c r="A213" s="12" t="e">
        <f>COUNTIF(Input!#REF!,"vast")</f>
        <v>#REF!</v>
      </c>
      <c r="B213" s="12" t="e">
        <f>COUNTIF(Input!#REF!,"tijdelijk")</f>
        <v>#REF!</v>
      </c>
      <c r="C213" s="12" t="e">
        <f>+B213+A213</f>
        <v>#REF!</v>
      </c>
      <c r="O213" s="14" t="e">
        <f>A213/C213</f>
        <v>#REF!</v>
      </c>
      <c r="P213" s="14" t="e">
        <f>B213/C213</f>
        <v>#REF!</v>
      </c>
      <c r="Q213" s="14" t="e">
        <f>C213/E213</f>
        <v>#REF!</v>
      </c>
    </row>
    <row r="218" spans="1:15" ht="15">
      <c r="A218" s="11" t="s">
        <v>125</v>
      </c>
      <c r="O218" s="13" t="s">
        <v>125</v>
      </c>
    </row>
    <row r="220" spans="1:17" ht="15">
      <c r="A220" s="12" t="s">
        <v>71</v>
      </c>
      <c r="B220" s="12" t="s">
        <v>72</v>
      </c>
      <c r="O220" s="14" t="s">
        <v>71</v>
      </c>
      <c r="P220" s="14" t="s">
        <v>72</v>
      </c>
      <c r="Q220" s="14" t="s">
        <v>74</v>
      </c>
    </row>
    <row r="221" spans="1:17" ht="15">
      <c r="A221" s="12" t="str">
        <f>BASIS!A43</f>
        <v>Functie 1</v>
      </c>
      <c r="B221" s="43" t="e">
        <f>SUMIF(Input!#REF!,Tabellen!A221,Input!#REF!)</f>
        <v>#REF!</v>
      </c>
      <c r="O221" s="37" t="str">
        <f aca="true" t="shared" si="43" ref="O221:O246">A221</f>
        <v>Functie 1</v>
      </c>
      <c r="P221" s="14" t="e">
        <f>B221/B$246</f>
        <v>#REF!</v>
      </c>
      <c r="Q221" s="14" t="e">
        <f aca="true" t="shared" si="44" ref="Q221:Q246">C221/C$246</f>
        <v>#DIV/0!</v>
      </c>
    </row>
    <row r="222" spans="1:17" ht="15">
      <c r="A222" s="12" t="str">
        <f>BASIS!A44</f>
        <v>Functie 2</v>
      </c>
      <c r="B222" s="43" t="e">
        <f>SUMIF(Input!#REF!,Tabellen!A222,Input!#REF!)</f>
        <v>#REF!</v>
      </c>
      <c r="O222" s="37" t="str">
        <f t="shared" si="43"/>
        <v>Functie 2</v>
      </c>
      <c r="P222" s="14" t="e">
        <f aca="true" t="shared" si="45" ref="P222:P246">B222/B$246</f>
        <v>#REF!</v>
      </c>
      <c r="Q222" s="14" t="e">
        <f t="shared" si="44"/>
        <v>#DIV/0!</v>
      </c>
    </row>
    <row r="223" spans="1:17" ht="15">
      <c r="A223" s="12" t="str">
        <f>BASIS!A45</f>
        <v>Functie 3</v>
      </c>
      <c r="B223" s="43" t="e">
        <f>SUMIF(Input!#REF!,Tabellen!A223,Input!#REF!)</f>
        <v>#REF!</v>
      </c>
      <c r="O223" s="37" t="str">
        <f t="shared" si="43"/>
        <v>Functie 3</v>
      </c>
      <c r="P223" s="14" t="e">
        <f t="shared" si="45"/>
        <v>#REF!</v>
      </c>
      <c r="Q223" s="14" t="e">
        <f t="shared" si="44"/>
        <v>#DIV/0!</v>
      </c>
    </row>
    <row r="224" spans="1:17" ht="15">
      <c r="A224" s="12" t="str">
        <f>BASIS!A46</f>
        <v>Functie 4</v>
      </c>
      <c r="B224" s="43" t="e">
        <f>SUMIF(Input!#REF!,Tabellen!A224,Input!#REF!)</f>
        <v>#REF!</v>
      </c>
      <c r="O224" s="37" t="str">
        <f t="shared" si="43"/>
        <v>Functie 4</v>
      </c>
      <c r="P224" s="14" t="e">
        <f t="shared" si="45"/>
        <v>#REF!</v>
      </c>
      <c r="Q224" s="14" t="e">
        <f t="shared" si="44"/>
        <v>#DIV/0!</v>
      </c>
    </row>
    <row r="225" spans="1:17" ht="15">
      <c r="A225" s="12" t="str">
        <f>BASIS!A47</f>
        <v>Functie 5</v>
      </c>
      <c r="B225" s="43" t="e">
        <f>SUMIF(Input!#REF!,Tabellen!A225,Input!#REF!)</f>
        <v>#REF!</v>
      </c>
      <c r="O225" s="37" t="str">
        <f t="shared" si="43"/>
        <v>Functie 5</v>
      </c>
      <c r="P225" s="14" t="e">
        <f t="shared" si="45"/>
        <v>#REF!</v>
      </c>
      <c r="Q225" s="14" t="e">
        <f t="shared" si="44"/>
        <v>#DIV/0!</v>
      </c>
    </row>
    <row r="226" spans="1:17" ht="15">
      <c r="A226" s="12" t="str">
        <f>BASIS!A48</f>
        <v>Functie 6</v>
      </c>
      <c r="B226" s="43" t="e">
        <f>SUMIF(Input!#REF!,Tabellen!A226,Input!#REF!)</f>
        <v>#REF!</v>
      </c>
      <c r="O226" s="37" t="str">
        <f t="shared" si="43"/>
        <v>Functie 6</v>
      </c>
      <c r="P226" s="14" t="e">
        <f t="shared" si="45"/>
        <v>#REF!</v>
      </c>
      <c r="Q226" s="14" t="e">
        <f t="shared" si="44"/>
        <v>#DIV/0!</v>
      </c>
    </row>
    <row r="227" spans="1:17" ht="15">
      <c r="A227" s="12" t="str">
        <f>BASIS!A49</f>
        <v>Functie 7</v>
      </c>
      <c r="B227" s="43" t="e">
        <f>SUMIF(Input!#REF!,Tabellen!A227,Input!#REF!)</f>
        <v>#REF!</v>
      </c>
      <c r="O227" s="37" t="str">
        <f t="shared" si="43"/>
        <v>Functie 7</v>
      </c>
      <c r="P227" s="14" t="e">
        <f t="shared" si="45"/>
        <v>#REF!</v>
      </c>
      <c r="Q227" s="14" t="e">
        <f t="shared" si="44"/>
        <v>#DIV/0!</v>
      </c>
    </row>
    <row r="228" spans="1:17" ht="15">
      <c r="A228" s="12" t="str">
        <f>BASIS!A50</f>
        <v>Functie 8</v>
      </c>
      <c r="B228" s="43" t="e">
        <f>SUMIF(Input!#REF!,Tabellen!A228,Input!#REF!)</f>
        <v>#REF!</v>
      </c>
      <c r="O228" s="37" t="str">
        <f t="shared" si="43"/>
        <v>Functie 8</v>
      </c>
      <c r="P228" s="14" t="e">
        <f t="shared" si="45"/>
        <v>#REF!</v>
      </c>
      <c r="Q228" s="14" t="e">
        <f t="shared" si="44"/>
        <v>#DIV/0!</v>
      </c>
    </row>
    <row r="229" spans="1:17" ht="15">
      <c r="A229" s="12" t="str">
        <f>BASIS!A51</f>
        <v>Functie 9</v>
      </c>
      <c r="B229" s="43" t="e">
        <f>SUMIF(Input!#REF!,Tabellen!A229,Input!#REF!)</f>
        <v>#REF!</v>
      </c>
      <c r="O229" s="37" t="str">
        <f t="shared" si="43"/>
        <v>Functie 9</v>
      </c>
      <c r="P229" s="14" t="e">
        <f t="shared" si="45"/>
        <v>#REF!</v>
      </c>
      <c r="Q229" s="14" t="e">
        <f t="shared" si="44"/>
        <v>#DIV/0!</v>
      </c>
    </row>
    <row r="230" spans="1:17" ht="15">
      <c r="A230" s="12" t="str">
        <f>BASIS!A52</f>
        <v>Functie 10</v>
      </c>
      <c r="B230" s="43" t="e">
        <f>SUMIF(Input!#REF!,Tabellen!A230,Input!#REF!)</f>
        <v>#REF!</v>
      </c>
      <c r="O230" s="37" t="str">
        <f t="shared" si="43"/>
        <v>Functie 10</v>
      </c>
      <c r="P230" s="14" t="e">
        <f t="shared" si="45"/>
        <v>#REF!</v>
      </c>
      <c r="Q230" s="14" t="e">
        <f t="shared" si="44"/>
        <v>#DIV/0!</v>
      </c>
    </row>
    <row r="231" spans="1:17" ht="15">
      <c r="A231" s="12" t="str">
        <f>BASIS!A53</f>
        <v>Functie 11</v>
      </c>
      <c r="B231" s="43" t="e">
        <f>SUMIF(Input!#REF!,Tabellen!A231,Input!#REF!)</f>
        <v>#REF!</v>
      </c>
      <c r="O231" s="37" t="str">
        <f t="shared" si="43"/>
        <v>Functie 11</v>
      </c>
      <c r="P231" s="14" t="e">
        <f t="shared" si="45"/>
        <v>#REF!</v>
      </c>
      <c r="Q231" s="14" t="e">
        <f t="shared" si="44"/>
        <v>#DIV/0!</v>
      </c>
    </row>
    <row r="232" spans="1:17" ht="15">
      <c r="A232" s="12" t="str">
        <f>BASIS!A54</f>
        <v>Functie 12</v>
      </c>
      <c r="B232" s="43" t="e">
        <f>SUMIF(Input!#REF!,Tabellen!A232,Input!#REF!)</f>
        <v>#REF!</v>
      </c>
      <c r="O232" s="37" t="str">
        <f t="shared" si="43"/>
        <v>Functie 12</v>
      </c>
      <c r="P232" s="14" t="e">
        <f t="shared" si="45"/>
        <v>#REF!</v>
      </c>
      <c r="Q232" s="14" t="e">
        <f t="shared" si="44"/>
        <v>#DIV/0!</v>
      </c>
    </row>
    <row r="233" spans="1:17" ht="15">
      <c r="A233" s="12" t="str">
        <f>BASIS!A55</f>
        <v>Functie 13</v>
      </c>
      <c r="B233" s="43" t="e">
        <f>SUMIF(Input!#REF!,Tabellen!A233,Input!#REF!)</f>
        <v>#REF!</v>
      </c>
      <c r="O233" s="37" t="str">
        <f t="shared" si="43"/>
        <v>Functie 13</v>
      </c>
      <c r="P233" s="14" t="e">
        <f t="shared" si="45"/>
        <v>#REF!</v>
      </c>
      <c r="Q233" s="14" t="e">
        <f t="shared" si="44"/>
        <v>#DIV/0!</v>
      </c>
    </row>
    <row r="234" spans="1:17" ht="15">
      <c r="A234" s="12" t="str">
        <f>BASIS!A56</f>
        <v>Functie 14</v>
      </c>
      <c r="B234" s="43" t="e">
        <f>SUMIF(Input!#REF!,Tabellen!A234,Input!#REF!)</f>
        <v>#REF!</v>
      </c>
      <c r="O234" s="37" t="str">
        <f t="shared" si="43"/>
        <v>Functie 14</v>
      </c>
      <c r="P234" s="14" t="e">
        <f t="shared" si="45"/>
        <v>#REF!</v>
      </c>
      <c r="Q234" s="14" t="e">
        <f t="shared" si="44"/>
        <v>#DIV/0!</v>
      </c>
    </row>
    <row r="235" spans="1:17" ht="15">
      <c r="A235" s="12" t="str">
        <f>BASIS!A57</f>
        <v>Functie 15</v>
      </c>
      <c r="B235" s="43" t="e">
        <f>SUMIF(Input!#REF!,Tabellen!A235,Input!#REF!)</f>
        <v>#REF!</v>
      </c>
      <c r="O235" s="37" t="str">
        <f t="shared" si="43"/>
        <v>Functie 15</v>
      </c>
      <c r="P235" s="14" t="e">
        <f t="shared" si="45"/>
        <v>#REF!</v>
      </c>
      <c r="Q235" s="14" t="e">
        <f t="shared" si="44"/>
        <v>#DIV/0!</v>
      </c>
    </row>
    <row r="236" spans="1:17" ht="15">
      <c r="A236" s="12" t="str">
        <f>BASIS!A58</f>
        <v>Functie 16</v>
      </c>
      <c r="B236" s="43" t="e">
        <f>SUMIF(Input!#REF!,Tabellen!A236,Input!#REF!)</f>
        <v>#REF!</v>
      </c>
      <c r="O236" s="37" t="str">
        <f t="shared" si="43"/>
        <v>Functie 16</v>
      </c>
      <c r="P236" s="14" t="e">
        <f t="shared" si="45"/>
        <v>#REF!</v>
      </c>
      <c r="Q236" s="14" t="e">
        <f t="shared" si="44"/>
        <v>#DIV/0!</v>
      </c>
    </row>
    <row r="237" spans="1:17" ht="15">
      <c r="A237" s="12" t="str">
        <f>BASIS!A59</f>
        <v>Functie 17</v>
      </c>
      <c r="B237" s="43" t="e">
        <f>SUMIF(Input!#REF!,Tabellen!A237,Input!#REF!)</f>
        <v>#REF!</v>
      </c>
      <c r="O237" s="37" t="str">
        <f t="shared" si="43"/>
        <v>Functie 17</v>
      </c>
      <c r="P237" s="14" t="e">
        <f t="shared" si="45"/>
        <v>#REF!</v>
      </c>
      <c r="Q237" s="14" t="e">
        <f t="shared" si="44"/>
        <v>#DIV/0!</v>
      </c>
    </row>
    <row r="238" spans="1:17" ht="15">
      <c r="A238" s="12" t="str">
        <f>BASIS!A60</f>
        <v>Functie 18</v>
      </c>
      <c r="B238" s="43" t="e">
        <f>SUMIF(Input!#REF!,Tabellen!A238,Input!#REF!)</f>
        <v>#REF!</v>
      </c>
      <c r="O238" s="37" t="str">
        <f t="shared" si="43"/>
        <v>Functie 18</v>
      </c>
      <c r="P238" s="14" t="e">
        <f t="shared" si="45"/>
        <v>#REF!</v>
      </c>
      <c r="Q238" s="14" t="e">
        <f t="shared" si="44"/>
        <v>#DIV/0!</v>
      </c>
    </row>
    <row r="239" spans="1:17" ht="15">
      <c r="A239" s="12" t="str">
        <f>BASIS!A61</f>
        <v>Functie 19</v>
      </c>
      <c r="B239" s="43" t="e">
        <f>SUMIF(Input!#REF!,Tabellen!A239,Input!#REF!)</f>
        <v>#REF!</v>
      </c>
      <c r="O239" s="37" t="str">
        <f t="shared" si="43"/>
        <v>Functie 19</v>
      </c>
      <c r="P239" s="14" t="e">
        <f t="shared" si="45"/>
        <v>#REF!</v>
      </c>
      <c r="Q239" s="14" t="e">
        <f t="shared" si="44"/>
        <v>#DIV/0!</v>
      </c>
    </row>
    <row r="240" spans="1:17" ht="15">
      <c r="A240" s="12" t="str">
        <f>BASIS!A62</f>
        <v>Functie 20</v>
      </c>
      <c r="B240" s="43" t="e">
        <f>SUMIF(Input!#REF!,Tabellen!A240,Input!#REF!)</f>
        <v>#REF!</v>
      </c>
      <c r="O240" s="37" t="str">
        <f t="shared" si="43"/>
        <v>Functie 20</v>
      </c>
      <c r="P240" s="14" t="e">
        <f t="shared" si="45"/>
        <v>#REF!</v>
      </c>
      <c r="Q240" s="14" t="e">
        <f t="shared" si="44"/>
        <v>#DIV/0!</v>
      </c>
    </row>
    <row r="241" spans="1:17" ht="15">
      <c r="A241" s="12" t="str">
        <f>BASIS!A63</f>
        <v>Functie 21</v>
      </c>
      <c r="B241" s="43" t="e">
        <f>SUMIF(Input!#REF!,Tabellen!A241,Input!#REF!)</f>
        <v>#REF!</v>
      </c>
      <c r="O241" s="37" t="str">
        <f t="shared" si="43"/>
        <v>Functie 21</v>
      </c>
      <c r="P241" s="14" t="e">
        <f t="shared" si="45"/>
        <v>#REF!</v>
      </c>
      <c r="Q241" s="14" t="e">
        <f t="shared" si="44"/>
        <v>#DIV/0!</v>
      </c>
    </row>
    <row r="242" spans="1:17" ht="15">
      <c r="A242" s="12" t="str">
        <f>BASIS!A64</f>
        <v>Functie 22</v>
      </c>
      <c r="B242" s="43" t="e">
        <f>SUMIF(Input!#REF!,Tabellen!A242,Input!#REF!)</f>
        <v>#REF!</v>
      </c>
      <c r="O242" s="37" t="str">
        <f t="shared" si="43"/>
        <v>Functie 22</v>
      </c>
      <c r="P242" s="14" t="e">
        <f t="shared" si="45"/>
        <v>#REF!</v>
      </c>
      <c r="Q242" s="14" t="e">
        <f t="shared" si="44"/>
        <v>#DIV/0!</v>
      </c>
    </row>
    <row r="243" spans="1:17" ht="15">
      <c r="A243" s="12" t="str">
        <f>BASIS!A65</f>
        <v>Functie 23</v>
      </c>
      <c r="B243" s="43" t="e">
        <f>SUMIF(Input!#REF!,Tabellen!A243,Input!#REF!)</f>
        <v>#REF!</v>
      </c>
      <c r="O243" s="37" t="str">
        <f t="shared" si="43"/>
        <v>Functie 23</v>
      </c>
      <c r="P243" s="14" t="e">
        <f t="shared" si="45"/>
        <v>#REF!</v>
      </c>
      <c r="Q243" s="14" t="e">
        <f t="shared" si="44"/>
        <v>#DIV/0!</v>
      </c>
    </row>
    <row r="244" spans="1:17" ht="15">
      <c r="A244" s="12" t="str">
        <f>BASIS!A66</f>
        <v>Functie 24</v>
      </c>
      <c r="B244" s="43" t="e">
        <f>SUMIF(Input!#REF!,Tabellen!A244,Input!#REF!)</f>
        <v>#REF!</v>
      </c>
      <c r="O244" s="37" t="str">
        <f t="shared" si="43"/>
        <v>Functie 24</v>
      </c>
      <c r="P244" s="14" t="e">
        <f t="shared" si="45"/>
        <v>#REF!</v>
      </c>
      <c r="Q244" s="14" t="e">
        <f t="shared" si="44"/>
        <v>#DIV/0!</v>
      </c>
    </row>
    <row r="245" spans="1:17" ht="15">
      <c r="A245" s="12" t="str">
        <f>BASIS!A67</f>
        <v>Functie 25</v>
      </c>
      <c r="B245" s="43" t="e">
        <f>SUMIF(Input!#REF!,Tabellen!A245,Input!#REF!)</f>
        <v>#REF!</v>
      </c>
      <c r="O245" s="37" t="str">
        <f t="shared" si="43"/>
        <v>Functie 25</v>
      </c>
      <c r="P245" s="14" t="e">
        <f t="shared" si="45"/>
        <v>#REF!</v>
      </c>
      <c r="Q245" s="14" t="e">
        <f t="shared" si="44"/>
        <v>#DIV/0!</v>
      </c>
    </row>
    <row r="246" spans="1:17" ht="15">
      <c r="A246" s="12" t="s">
        <v>14</v>
      </c>
      <c r="B246" s="43" t="e">
        <f>SUM(B221:B245)</f>
        <v>#REF!</v>
      </c>
      <c r="C246" s="44"/>
      <c r="O246" s="37" t="str">
        <f t="shared" si="43"/>
        <v>Totaal</v>
      </c>
      <c r="P246" s="14" t="e">
        <f t="shared" si="45"/>
        <v>#REF!</v>
      </c>
      <c r="Q246" s="14" t="e">
        <f t="shared" si="44"/>
        <v>#DIV/0!</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B96"/>
  <sheetViews>
    <sheetView zoomScalePageLayoutView="0" workbookViewId="0" topLeftCell="A359">
      <selection activeCell="A1" sqref="A1"/>
    </sheetView>
  </sheetViews>
  <sheetFormatPr defaultColWidth="9.140625" defaultRowHeight="15"/>
  <sheetData>
    <row r="1" ht="15">
      <c r="A1" s="11" t="str">
        <f>"Grafische weergave van "&amp;'TABELLEN - TEAM'!E1</f>
        <v>Grafische weergave van Team E</v>
      </c>
    </row>
    <row r="3" ht="15" hidden="1"/>
    <row r="4" ht="15" hidden="1"/>
    <row r="22" ht="15" hidden="1"/>
    <row r="40" ht="15" hidden="1"/>
    <row r="96" ht="15">
      <c r="B96" s="6"/>
    </row>
  </sheetData>
  <sheetProtection/>
  <printOptions/>
  <pageMargins left="0.7086614173228347" right="0.7086614173228347" top="0.35433070866141736" bottom="0.35433070866141736"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Y215"/>
  <sheetViews>
    <sheetView zoomScale="85" zoomScaleNormal="85" zoomScalePageLayoutView="0" workbookViewId="0" topLeftCell="A138">
      <selection activeCell="B11" sqref="B11"/>
    </sheetView>
  </sheetViews>
  <sheetFormatPr defaultColWidth="8.8515625" defaultRowHeight="15"/>
  <cols>
    <col min="1" max="2" width="15.7109375" style="12" customWidth="1"/>
    <col min="3" max="3" width="8.8515625" style="12" customWidth="1"/>
    <col min="4" max="4" width="13.8515625" style="12" customWidth="1"/>
    <col min="5" max="5" width="13.7109375" style="12" bestFit="1" customWidth="1"/>
    <col min="6" max="14" width="8.8515625" style="12" customWidth="1"/>
    <col min="15" max="16" width="15.7109375" style="14" customWidth="1"/>
    <col min="17" max="17" width="8.8515625" style="14" customWidth="1"/>
    <col min="18" max="18" width="13.8515625" style="14" customWidth="1"/>
    <col min="19" max="19" width="13.7109375" style="14" bestFit="1" customWidth="1"/>
    <col min="20" max="26" width="8.8515625" style="14" customWidth="1"/>
    <col min="27" max="16384" width="8.8515625" style="12" customWidth="1"/>
  </cols>
  <sheetData>
    <row r="1" spans="1:16" s="14" customFormat="1" ht="15">
      <c r="A1" s="11" t="s">
        <v>126</v>
      </c>
      <c r="B1" s="11"/>
      <c r="C1" s="12"/>
      <c r="D1" s="12"/>
      <c r="E1" s="45" t="s">
        <v>90</v>
      </c>
      <c r="F1" s="12"/>
      <c r="G1" s="12"/>
      <c r="H1" s="12"/>
      <c r="I1" s="12"/>
      <c r="J1" s="12"/>
      <c r="K1" s="12"/>
      <c r="L1" s="12"/>
      <c r="M1" s="12"/>
      <c r="N1" s="12"/>
      <c r="O1" s="13" t="s">
        <v>47</v>
      </c>
      <c r="P1" s="13"/>
    </row>
    <row r="4" spans="1:16" s="14" customFormat="1" ht="15">
      <c r="A4" s="11" t="s">
        <v>41</v>
      </c>
      <c r="B4" s="11"/>
      <c r="C4" s="12"/>
      <c r="D4" s="12"/>
      <c r="E4" s="12"/>
      <c r="F4" s="12"/>
      <c r="G4" s="12"/>
      <c r="H4" s="12"/>
      <c r="I4" s="12"/>
      <c r="J4" s="12"/>
      <c r="K4" s="12"/>
      <c r="L4" s="12"/>
      <c r="M4" s="12"/>
      <c r="N4" s="12"/>
      <c r="O4" s="13" t="s">
        <v>41</v>
      </c>
      <c r="P4" s="13"/>
    </row>
    <row r="6" spans="1:19" s="14" customFormat="1" ht="15">
      <c r="A6" s="15"/>
      <c r="B6" s="15"/>
      <c r="C6" s="16" t="s">
        <v>1</v>
      </c>
      <c r="D6" s="16" t="s">
        <v>2</v>
      </c>
      <c r="E6" s="16" t="s">
        <v>3</v>
      </c>
      <c r="F6" s="12"/>
      <c r="G6" s="12"/>
      <c r="H6" s="12"/>
      <c r="I6" s="12"/>
      <c r="J6" s="12"/>
      <c r="K6" s="12"/>
      <c r="L6" s="12"/>
      <c r="M6" s="12"/>
      <c r="N6" s="12"/>
      <c r="O6" s="17"/>
      <c r="P6" s="17"/>
      <c r="Q6" s="18" t="str">
        <f>C6</f>
        <v>Kennis</v>
      </c>
      <c r="R6" s="18" t="str">
        <f>D6</f>
        <v>Vaardigheden</v>
      </c>
      <c r="S6" s="18" t="str">
        <f>E6</f>
        <v>Competenties</v>
      </c>
    </row>
    <row r="7" spans="1:19" s="14" customFormat="1" ht="15">
      <c r="A7" s="16" t="str">
        <f>BASIS!A5</f>
        <v>Uitmuntend</v>
      </c>
      <c r="B7" s="16" t="str">
        <f>BASIS!B5</f>
        <v>U</v>
      </c>
      <c r="C7" s="19" t="e">
        <f>_xlfn.COUNTIFS(Input!C:C,$B7,Input!#REF!,'TABELLEN - TEAM'!$E$1)</f>
        <v>#REF!</v>
      </c>
      <c r="D7" s="19" t="e">
        <f>_xlfn.COUNTIFS(Input!D:D,$B7,Input!#REF!,'TABELLEN - TEAM'!$E$1)</f>
        <v>#REF!</v>
      </c>
      <c r="E7" s="19" t="e">
        <f>_xlfn.COUNTIFS(Input!E:E,$B7,Input!#REF!,'TABELLEN - TEAM'!$E$1)</f>
        <v>#REF!</v>
      </c>
      <c r="F7" s="12"/>
      <c r="G7" s="12"/>
      <c r="H7" s="12"/>
      <c r="I7" s="12"/>
      <c r="J7" s="12"/>
      <c r="K7" s="12"/>
      <c r="L7" s="12"/>
      <c r="M7" s="12"/>
      <c r="N7" s="12"/>
      <c r="O7" s="18" t="str">
        <f>A7</f>
        <v>Uitmuntend</v>
      </c>
      <c r="P7" s="18" t="str">
        <f>B7</f>
        <v>U</v>
      </c>
      <c r="Q7" s="17" t="e">
        <f aca="true" t="shared" si="0" ref="Q7:S11">C7/C$12</f>
        <v>#REF!</v>
      </c>
      <c r="R7" s="17" t="e">
        <f t="shared" si="0"/>
        <v>#REF!</v>
      </c>
      <c r="S7" s="17" t="e">
        <f t="shared" si="0"/>
        <v>#REF!</v>
      </c>
    </row>
    <row r="8" spans="1:19" s="14" customFormat="1" ht="15">
      <c r="A8" s="16" t="str">
        <f>BASIS!A6</f>
        <v>Goed</v>
      </c>
      <c r="B8" s="16" t="str">
        <f>BASIS!B6</f>
        <v>G</v>
      </c>
      <c r="C8" s="19" t="e">
        <f>_xlfn.COUNTIFS(Input!C:C,$B8,Input!#REF!,'TABELLEN - TEAM'!$E$1)</f>
        <v>#REF!</v>
      </c>
      <c r="D8" s="19" t="e">
        <f>_xlfn.COUNTIFS(Input!D:D,$B8,Input!#REF!,'TABELLEN - TEAM'!$E$1)</f>
        <v>#REF!</v>
      </c>
      <c r="E8" s="19" t="e">
        <f>_xlfn.COUNTIFS(Input!E:E,$B8,Input!#REF!,'TABELLEN - TEAM'!$E$1)</f>
        <v>#REF!</v>
      </c>
      <c r="F8" s="12"/>
      <c r="G8" s="12"/>
      <c r="H8" s="12"/>
      <c r="I8" s="12"/>
      <c r="J8" s="12"/>
      <c r="K8" s="12"/>
      <c r="L8" s="12"/>
      <c r="M8" s="12"/>
      <c r="N8" s="12"/>
      <c r="O8" s="18" t="str">
        <f>A8</f>
        <v>Goed</v>
      </c>
      <c r="P8" s="18" t="str">
        <f>B8</f>
        <v>G</v>
      </c>
      <c r="Q8" s="17" t="e">
        <f t="shared" si="0"/>
        <v>#REF!</v>
      </c>
      <c r="R8" s="17" t="e">
        <f t="shared" si="0"/>
        <v>#REF!</v>
      </c>
      <c r="S8" s="17" t="e">
        <f t="shared" si="0"/>
        <v>#REF!</v>
      </c>
    </row>
    <row r="9" spans="1:19" s="14" customFormat="1" ht="15">
      <c r="A9" s="16" t="str">
        <f>BASIS!A7</f>
        <v>Voldoende</v>
      </c>
      <c r="B9" s="16" t="str">
        <f>BASIS!B7</f>
        <v>V</v>
      </c>
      <c r="C9" s="19" t="e">
        <f>_xlfn.COUNTIFS(Input!C:C,$B9,Input!#REF!,'TABELLEN - TEAM'!$E$1)</f>
        <v>#REF!</v>
      </c>
      <c r="D9" s="19" t="e">
        <f>_xlfn.COUNTIFS(Input!D:D,$B9,Input!#REF!,'TABELLEN - TEAM'!$E$1)</f>
        <v>#REF!</v>
      </c>
      <c r="E9" s="19" t="e">
        <f>_xlfn.COUNTIFS(Input!E:E,$B9,Input!#REF!,'TABELLEN - TEAM'!$E$1)</f>
        <v>#REF!</v>
      </c>
      <c r="F9" s="12"/>
      <c r="G9" s="12"/>
      <c r="H9" s="12"/>
      <c r="I9" s="12"/>
      <c r="J9" s="12"/>
      <c r="K9" s="12"/>
      <c r="L9" s="12"/>
      <c r="M9" s="12"/>
      <c r="N9" s="12"/>
      <c r="O9" s="18" t="str">
        <f>A9</f>
        <v>Voldoende</v>
      </c>
      <c r="P9" s="18" t="str">
        <f>B9</f>
        <v>V</v>
      </c>
      <c r="Q9" s="17" t="e">
        <f t="shared" si="0"/>
        <v>#REF!</v>
      </c>
      <c r="R9" s="17" t="e">
        <f t="shared" si="0"/>
        <v>#REF!</v>
      </c>
      <c r="S9" s="17" t="e">
        <f t="shared" si="0"/>
        <v>#REF!</v>
      </c>
    </row>
    <row r="10" spans="1:19" s="14" customFormat="1" ht="15">
      <c r="A10" s="16" t="str">
        <f>BASIS!A8</f>
        <v>Onvoldoende</v>
      </c>
      <c r="B10" s="16" t="str">
        <f>BASIS!B8</f>
        <v>O</v>
      </c>
      <c r="C10" s="19" t="e">
        <f>_xlfn.COUNTIFS(Input!C:C,$B10,Input!#REF!,'TABELLEN - TEAM'!$E$1)</f>
        <v>#REF!</v>
      </c>
      <c r="D10" s="19" t="e">
        <f>_xlfn.COUNTIFS(Input!D:D,$B10,Input!#REF!,'TABELLEN - TEAM'!$E$1)</f>
        <v>#REF!</v>
      </c>
      <c r="E10" s="19" t="e">
        <f>_xlfn.COUNTIFS(Input!E:E,$B10,Input!#REF!,'TABELLEN - TEAM'!$E$1)</f>
        <v>#REF!</v>
      </c>
      <c r="F10" s="12"/>
      <c r="G10" s="12"/>
      <c r="H10" s="12"/>
      <c r="I10" s="12"/>
      <c r="J10" s="12"/>
      <c r="K10" s="12"/>
      <c r="L10" s="12"/>
      <c r="M10" s="12"/>
      <c r="N10" s="12"/>
      <c r="O10" s="18" t="str">
        <f>A10</f>
        <v>Onvoldoende</v>
      </c>
      <c r="P10" s="18" t="str">
        <f>B10</f>
        <v>O</v>
      </c>
      <c r="Q10" s="17" t="e">
        <f t="shared" si="0"/>
        <v>#REF!</v>
      </c>
      <c r="R10" s="17" t="e">
        <f t="shared" si="0"/>
        <v>#REF!</v>
      </c>
      <c r="S10" s="17" t="e">
        <f t="shared" si="0"/>
        <v>#REF!</v>
      </c>
    </row>
    <row r="11" spans="1:19" s="14" customFormat="1" ht="15">
      <c r="A11" s="16">
        <f>BASIS!A9</f>
        <v>0</v>
      </c>
      <c r="B11" s="16">
        <f>BASIS!B9</f>
        <v>0</v>
      </c>
      <c r="C11" s="19" t="e">
        <f>_xlfn.COUNTIFS(Input!C:C,$B11,Input!#REF!,'TABELLEN - TEAM'!$E$1)</f>
        <v>#REF!</v>
      </c>
      <c r="D11" s="19" t="e">
        <f>_xlfn.COUNTIFS(Input!D:D,$B11,Input!#REF!,'TABELLEN - TEAM'!$E$1)</f>
        <v>#REF!</v>
      </c>
      <c r="E11" s="19" t="e">
        <f>_xlfn.COUNTIFS(Input!E:E,$B11,Input!#REF!,'TABELLEN - TEAM'!$E$1)</f>
        <v>#REF!</v>
      </c>
      <c r="F11" s="12"/>
      <c r="G11" s="12"/>
      <c r="H11" s="12"/>
      <c r="I11" s="12"/>
      <c r="J11" s="12"/>
      <c r="K11" s="12"/>
      <c r="L11" s="12"/>
      <c r="M11" s="12"/>
      <c r="N11" s="12"/>
      <c r="O11" s="18">
        <f>A11</f>
        <v>0</v>
      </c>
      <c r="P11" s="18">
        <f>B11</f>
        <v>0</v>
      </c>
      <c r="Q11" s="17" t="e">
        <f t="shared" si="0"/>
        <v>#REF!</v>
      </c>
      <c r="R11" s="17" t="e">
        <f t="shared" si="0"/>
        <v>#REF!</v>
      </c>
      <c r="S11" s="17" t="e">
        <f t="shared" si="0"/>
        <v>#REF!</v>
      </c>
    </row>
    <row r="12" spans="1:19" s="14" customFormat="1" ht="15">
      <c r="A12" s="16" t="s">
        <v>14</v>
      </c>
      <c r="B12" s="16"/>
      <c r="C12" s="20" t="e">
        <f>SUM(C7:C11)</f>
        <v>#REF!</v>
      </c>
      <c r="D12" s="20" t="e">
        <f>SUM(D7:D11)</f>
        <v>#REF!</v>
      </c>
      <c r="E12" s="20" t="e">
        <f>SUM(E7:E11)</f>
        <v>#REF!</v>
      </c>
      <c r="F12" s="12"/>
      <c r="G12" s="12"/>
      <c r="H12" s="12"/>
      <c r="I12" s="12"/>
      <c r="J12" s="12"/>
      <c r="K12" s="12"/>
      <c r="L12" s="12"/>
      <c r="M12" s="12"/>
      <c r="N12" s="12"/>
      <c r="O12" s="18" t="str">
        <f>A12</f>
        <v>Totaal</v>
      </c>
      <c r="P12" s="18"/>
      <c r="Q12" s="18"/>
      <c r="R12" s="18"/>
      <c r="S12" s="18"/>
    </row>
    <row r="15" spans="1:16" s="14" customFormat="1" ht="15">
      <c r="A15" s="21" t="s">
        <v>42</v>
      </c>
      <c r="B15" s="21"/>
      <c r="C15" s="12"/>
      <c r="D15" s="12"/>
      <c r="E15" s="12"/>
      <c r="F15" s="12"/>
      <c r="G15" s="12"/>
      <c r="H15" s="12"/>
      <c r="I15" s="12"/>
      <c r="J15" s="12"/>
      <c r="K15" s="12"/>
      <c r="L15" s="12"/>
      <c r="M15" s="12"/>
      <c r="N15" s="12"/>
      <c r="O15" s="22" t="s">
        <v>42</v>
      </c>
      <c r="P15" s="22"/>
    </row>
    <row r="16" spans="1:14" s="14" customFormat="1" ht="15">
      <c r="A16" s="12"/>
      <c r="B16" s="12"/>
      <c r="C16" s="12"/>
      <c r="D16" s="12"/>
      <c r="E16" s="12"/>
      <c r="F16" s="12"/>
      <c r="G16" s="12"/>
      <c r="H16" s="12"/>
      <c r="I16" s="12"/>
      <c r="J16" s="12"/>
      <c r="K16" s="12"/>
      <c r="L16" s="12"/>
      <c r="M16" s="12"/>
      <c r="N16" s="12"/>
    </row>
    <row r="17" spans="1:17" s="14" customFormat="1" ht="15">
      <c r="A17" s="15" t="str">
        <f>BASIS!A5</f>
        <v>Uitmuntend</v>
      </c>
      <c r="B17" s="15" t="str">
        <f>BASIS!B5</f>
        <v>U</v>
      </c>
      <c r="C17" s="19" t="e">
        <f>_xlfn.COUNTIFS(Input!F:F,B17,Input!#REF!,'TABELLEN - TEAM'!$E$1)</f>
        <v>#REF!</v>
      </c>
      <c r="D17" s="12"/>
      <c r="E17" s="12"/>
      <c r="F17" s="12"/>
      <c r="G17" s="12"/>
      <c r="H17" s="12"/>
      <c r="I17" s="12"/>
      <c r="J17" s="12"/>
      <c r="K17" s="12"/>
      <c r="L17" s="12"/>
      <c r="M17" s="12"/>
      <c r="N17" s="12"/>
      <c r="O17" s="18" t="str">
        <f aca="true" t="shared" si="1" ref="O17:P21">A17</f>
        <v>Uitmuntend</v>
      </c>
      <c r="P17" s="18" t="str">
        <f t="shared" si="1"/>
        <v>U</v>
      </c>
      <c r="Q17" s="17" t="e">
        <f>C17/$C$22</f>
        <v>#REF!</v>
      </c>
    </row>
    <row r="18" spans="1:17" s="14" customFormat="1" ht="15">
      <c r="A18" s="15" t="str">
        <f>BASIS!A6</f>
        <v>Goed</v>
      </c>
      <c r="B18" s="15" t="str">
        <f>BASIS!B6</f>
        <v>G</v>
      </c>
      <c r="C18" s="19" t="e">
        <f>_xlfn.COUNTIFS(Input!F:F,B18,Input!#REF!,'TABELLEN - TEAM'!$E$1)</f>
        <v>#REF!</v>
      </c>
      <c r="D18" s="12"/>
      <c r="E18" s="12"/>
      <c r="F18" s="12"/>
      <c r="G18" s="12"/>
      <c r="H18" s="12"/>
      <c r="I18" s="12"/>
      <c r="J18" s="12"/>
      <c r="K18" s="12"/>
      <c r="L18" s="12"/>
      <c r="M18" s="12"/>
      <c r="N18" s="12"/>
      <c r="O18" s="18" t="str">
        <f t="shared" si="1"/>
        <v>Goed</v>
      </c>
      <c r="P18" s="18" t="str">
        <f t="shared" si="1"/>
        <v>G</v>
      </c>
      <c r="Q18" s="17" t="e">
        <f>C18/$C$22</f>
        <v>#REF!</v>
      </c>
    </row>
    <row r="19" spans="1:17" s="14" customFormat="1" ht="15">
      <c r="A19" s="15" t="str">
        <f>BASIS!A7</f>
        <v>Voldoende</v>
      </c>
      <c r="B19" s="15" t="str">
        <f>BASIS!B7</f>
        <v>V</v>
      </c>
      <c r="C19" s="19" t="e">
        <f>_xlfn.COUNTIFS(Input!F:F,B19,Input!#REF!,'TABELLEN - TEAM'!$E$1)</f>
        <v>#REF!</v>
      </c>
      <c r="D19" s="12"/>
      <c r="E19" s="12"/>
      <c r="F19" s="12"/>
      <c r="G19" s="12"/>
      <c r="H19" s="12"/>
      <c r="I19" s="12"/>
      <c r="J19" s="12"/>
      <c r="K19" s="12"/>
      <c r="L19" s="12"/>
      <c r="M19" s="12"/>
      <c r="N19" s="12"/>
      <c r="O19" s="18" t="str">
        <f>A19</f>
        <v>Voldoende</v>
      </c>
      <c r="P19" s="18" t="str">
        <f>B19</f>
        <v>V</v>
      </c>
      <c r="Q19" s="17" t="e">
        <f>C19/$C$22</f>
        <v>#REF!</v>
      </c>
    </row>
    <row r="20" spans="1:17" s="14" customFormat="1" ht="15">
      <c r="A20" s="15" t="str">
        <f>BASIS!A8</f>
        <v>Onvoldoende</v>
      </c>
      <c r="B20" s="15" t="str">
        <f>BASIS!B8</f>
        <v>O</v>
      </c>
      <c r="C20" s="19" t="e">
        <f>_xlfn.COUNTIFS(Input!F:F,B20,Input!#REF!,'TABELLEN - TEAM'!$E$1)</f>
        <v>#REF!</v>
      </c>
      <c r="D20" s="12"/>
      <c r="E20" s="12"/>
      <c r="F20" s="12"/>
      <c r="G20" s="12"/>
      <c r="H20" s="12"/>
      <c r="I20" s="12"/>
      <c r="J20" s="12"/>
      <c r="K20" s="12"/>
      <c r="L20" s="12"/>
      <c r="M20" s="12"/>
      <c r="N20" s="12"/>
      <c r="O20" s="18" t="str">
        <f t="shared" si="1"/>
        <v>Onvoldoende</v>
      </c>
      <c r="P20" s="18" t="str">
        <f t="shared" si="1"/>
        <v>O</v>
      </c>
      <c r="Q20" s="17" t="e">
        <f>C20/$C$22</f>
        <v>#REF!</v>
      </c>
    </row>
    <row r="21" spans="1:17" s="14" customFormat="1" ht="15">
      <c r="A21" s="15">
        <f>BASIS!A9</f>
        <v>0</v>
      </c>
      <c r="B21" s="15">
        <f>BASIS!B9</f>
        <v>0</v>
      </c>
      <c r="C21" s="19" t="e">
        <f>_xlfn.COUNTIFS(Input!F:F,B21,Input!#REF!,'TABELLEN - TEAM'!$E$1)</f>
        <v>#REF!</v>
      </c>
      <c r="D21" s="12"/>
      <c r="E21" s="12"/>
      <c r="F21" s="12"/>
      <c r="G21" s="12"/>
      <c r="H21" s="12"/>
      <c r="I21" s="12"/>
      <c r="J21" s="12"/>
      <c r="K21" s="12"/>
      <c r="L21" s="12"/>
      <c r="M21" s="12"/>
      <c r="N21" s="12"/>
      <c r="O21" s="18">
        <f t="shared" si="1"/>
        <v>0</v>
      </c>
      <c r="P21" s="18">
        <f t="shared" si="1"/>
        <v>0</v>
      </c>
      <c r="Q21" s="17" t="e">
        <f>C21/$C$22</f>
        <v>#REF!</v>
      </c>
    </row>
    <row r="22" spans="1:17" s="14" customFormat="1" ht="15">
      <c r="A22" s="16" t="s">
        <v>14</v>
      </c>
      <c r="B22" s="16"/>
      <c r="C22" s="20" t="e">
        <f>SUM(C17:C21)</f>
        <v>#REF!</v>
      </c>
      <c r="D22" s="12"/>
      <c r="E22" s="12"/>
      <c r="F22" s="12"/>
      <c r="G22" s="12"/>
      <c r="H22" s="12"/>
      <c r="I22" s="12"/>
      <c r="J22" s="12"/>
      <c r="K22" s="12"/>
      <c r="L22" s="12"/>
      <c r="M22" s="12"/>
      <c r="N22" s="12"/>
      <c r="O22" s="18" t="str">
        <f>A22</f>
        <v>Totaal</v>
      </c>
      <c r="P22" s="18"/>
      <c r="Q22" s="18"/>
    </row>
    <row r="25" spans="1:15" s="14" customFormat="1" ht="15">
      <c r="A25" s="11" t="s">
        <v>43</v>
      </c>
      <c r="B25" s="12"/>
      <c r="C25" s="12"/>
      <c r="D25" s="12"/>
      <c r="E25" s="12"/>
      <c r="F25" s="12"/>
      <c r="G25" s="12"/>
      <c r="H25" s="12"/>
      <c r="I25" s="12"/>
      <c r="J25" s="12"/>
      <c r="K25" s="12"/>
      <c r="L25" s="12"/>
      <c r="M25" s="12"/>
      <c r="N25" s="12"/>
      <c r="O25" s="13" t="s">
        <v>43</v>
      </c>
    </row>
    <row r="26" spans="1:14" s="14" customFormat="1" ht="15">
      <c r="A26" s="12"/>
      <c r="B26" s="12"/>
      <c r="C26" s="12"/>
      <c r="D26" s="12"/>
      <c r="E26" s="12"/>
      <c r="F26" s="12"/>
      <c r="G26" s="12"/>
      <c r="H26" s="12"/>
      <c r="I26" s="12"/>
      <c r="J26" s="12"/>
      <c r="K26" s="12"/>
      <c r="L26" s="12"/>
      <c r="M26" s="12"/>
      <c r="N26" s="12"/>
    </row>
    <row r="27" spans="1:19" s="14" customFormat="1" ht="15">
      <c r="A27" s="23"/>
      <c r="B27" s="24"/>
      <c r="C27" s="25" t="str">
        <f>BASIS!A18</f>
        <v>Groeimogelijkheden verticaal direct</v>
      </c>
      <c r="D27" s="25" t="str">
        <f>BASIS!B18</f>
        <v>VOD</v>
      </c>
      <c r="E27" s="26" t="e">
        <f>_xlfn.COUNTIFS(Input!G:G,'TABELLEN - TEAM'!D27,Input!#REF!,'TABELLEN - TEAM'!$E$1)</f>
        <v>#REF!</v>
      </c>
      <c r="F27" s="12"/>
      <c r="G27" s="12"/>
      <c r="H27" s="12"/>
      <c r="I27" s="12"/>
      <c r="J27" s="12"/>
      <c r="K27" s="12"/>
      <c r="L27" s="12"/>
      <c r="M27" s="12"/>
      <c r="N27" s="12"/>
      <c r="O27" s="27"/>
      <c r="P27" s="28"/>
      <c r="Q27" s="29" t="str">
        <f aca="true" t="shared" si="2" ref="Q27:R30">C27</f>
        <v>Groeimogelijkheden verticaal direct</v>
      </c>
      <c r="R27" s="18" t="str">
        <f t="shared" si="2"/>
        <v>VOD</v>
      </c>
      <c r="S27" s="17" t="e">
        <f>E27/$E$31</f>
        <v>#REF!</v>
      </c>
    </row>
    <row r="28" spans="1:19" s="14" customFormat="1" ht="15">
      <c r="A28" s="23"/>
      <c r="B28" s="24"/>
      <c r="C28" s="25" t="str">
        <f>BASIS!A17</f>
        <v>Groeimogelijkheden verticaal 1 à 2 jaar</v>
      </c>
      <c r="D28" s="25" t="str">
        <f>BASIS!B17</f>
        <v>VOT</v>
      </c>
      <c r="E28" s="26" t="e">
        <f>_xlfn.COUNTIFS(Input!G:G,'TABELLEN - TEAM'!D28,Input!#REF!,'TABELLEN - TEAM'!$E$1)</f>
        <v>#REF!</v>
      </c>
      <c r="F28" s="12"/>
      <c r="G28" s="12"/>
      <c r="H28" s="12"/>
      <c r="I28" s="12"/>
      <c r="J28" s="12"/>
      <c r="K28" s="12"/>
      <c r="L28" s="12"/>
      <c r="M28" s="12"/>
      <c r="N28" s="12"/>
      <c r="O28" s="27"/>
      <c r="P28" s="28"/>
      <c r="Q28" s="29" t="str">
        <f t="shared" si="2"/>
        <v>Groeimogelijkheden verticaal 1 à 2 jaar</v>
      </c>
      <c r="R28" s="18" t="str">
        <f t="shared" si="2"/>
        <v>VOT</v>
      </c>
      <c r="S28" s="17" t="e">
        <f>E28/$E$31</f>
        <v>#REF!</v>
      </c>
    </row>
    <row r="29" spans="1:19" s="14" customFormat="1" ht="15">
      <c r="A29" s="23"/>
      <c r="B29" s="24"/>
      <c r="C29" s="25" t="str">
        <f>BASIS!A16</f>
        <v>Groeimogelijkheden huidig functieniveau</v>
      </c>
      <c r="D29" s="25" t="str">
        <f>BASIS!B16</f>
        <v>HO</v>
      </c>
      <c r="E29" s="26" t="e">
        <f>_xlfn.COUNTIFS(Input!G:G,'TABELLEN - TEAM'!D29,Input!#REF!,'TABELLEN - TEAM'!$E$1)</f>
        <v>#REF!</v>
      </c>
      <c r="F29" s="12"/>
      <c r="G29" s="12"/>
      <c r="H29" s="12"/>
      <c r="I29" s="12"/>
      <c r="J29" s="12"/>
      <c r="K29" s="12"/>
      <c r="L29" s="12"/>
      <c r="M29" s="12"/>
      <c r="N29" s="12"/>
      <c r="O29" s="27"/>
      <c r="P29" s="28"/>
      <c r="Q29" s="29" t="str">
        <f t="shared" si="2"/>
        <v>Groeimogelijkheden huidig functieniveau</v>
      </c>
      <c r="R29" s="18" t="str">
        <f t="shared" si="2"/>
        <v>HO</v>
      </c>
      <c r="S29" s="17" t="e">
        <f>E29/$E$31</f>
        <v>#REF!</v>
      </c>
    </row>
    <row r="30" spans="1:19" s="14" customFormat="1" ht="15">
      <c r="A30" s="23"/>
      <c r="B30" s="24"/>
      <c r="C30" s="25" t="str">
        <f>BASIS!A15</f>
        <v>Grenzen bereikt</v>
      </c>
      <c r="D30" s="25" t="str">
        <f>BASIS!B15</f>
        <v>GB</v>
      </c>
      <c r="E30" s="26" t="e">
        <f>_xlfn.COUNTIFS(Input!G:G,'TABELLEN - TEAM'!D30,Input!#REF!,'TABELLEN - TEAM'!$E$1)</f>
        <v>#REF!</v>
      </c>
      <c r="F30" s="12"/>
      <c r="G30" s="12"/>
      <c r="H30" s="12"/>
      <c r="I30" s="12"/>
      <c r="J30" s="12"/>
      <c r="K30" s="12"/>
      <c r="L30" s="12"/>
      <c r="M30" s="12"/>
      <c r="N30" s="12"/>
      <c r="O30" s="27"/>
      <c r="P30" s="28"/>
      <c r="Q30" s="29" t="str">
        <f t="shared" si="2"/>
        <v>Grenzen bereikt</v>
      </c>
      <c r="R30" s="18" t="str">
        <f t="shared" si="2"/>
        <v>GB</v>
      </c>
      <c r="S30" s="17" t="e">
        <f>E30/$E$31</f>
        <v>#REF!</v>
      </c>
    </row>
    <row r="31" spans="1:19" s="14" customFormat="1" ht="15">
      <c r="A31" s="30" t="s">
        <v>14</v>
      </c>
      <c r="B31" s="31"/>
      <c r="C31" s="32"/>
      <c r="D31" s="12"/>
      <c r="E31" s="26" t="e">
        <f>SUM(E27:E30)</f>
        <v>#REF!</v>
      </c>
      <c r="F31" s="12"/>
      <c r="G31" s="12"/>
      <c r="H31" s="12"/>
      <c r="I31" s="12"/>
      <c r="J31" s="12"/>
      <c r="K31" s="12"/>
      <c r="L31" s="12"/>
      <c r="M31" s="12"/>
      <c r="N31" s="12"/>
      <c r="O31" s="33" t="s">
        <v>14</v>
      </c>
      <c r="P31" s="34"/>
      <c r="Q31" s="35"/>
      <c r="S31" s="36"/>
    </row>
    <row r="34" spans="1:15" s="14" customFormat="1" ht="15">
      <c r="A34" s="11" t="s">
        <v>59</v>
      </c>
      <c r="B34" s="12"/>
      <c r="C34" s="12"/>
      <c r="D34" s="12"/>
      <c r="E34" s="12"/>
      <c r="F34" s="12"/>
      <c r="G34" s="12"/>
      <c r="H34" s="12"/>
      <c r="I34" s="12"/>
      <c r="J34" s="12"/>
      <c r="K34" s="12"/>
      <c r="L34" s="12"/>
      <c r="M34" s="12"/>
      <c r="N34" s="12"/>
      <c r="O34" s="13" t="s">
        <v>59</v>
      </c>
    </row>
    <row r="35" spans="1:14" s="14" customFormat="1" ht="15">
      <c r="A35" s="12"/>
      <c r="B35" s="12"/>
      <c r="C35" s="12"/>
      <c r="D35" s="12"/>
      <c r="E35" s="12"/>
      <c r="F35" s="12"/>
      <c r="G35" s="12"/>
      <c r="H35" s="12"/>
      <c r="I35" s="12"/>
      <c r="J35" s="12"/>
      <c r="K35" s="12"/>
      <c r="L35" s="12"/>
      <c r="M35" s="12"/>
      <c r="N35" s="12"/>
    </row>
    <row r="36" spans="1:25" s="14" customFormat="1" ht="15">
      <c r="A36" s="23"/>
      <c r="B36" s="24"/>
      <c r="C36" s="25"/>
      <c r="D36" s="25"/>
      <c r="E36" s="36" t="str">
        <f>BASIS!A31</f>
        <v> &lt; 20</v>
      </c>
      <c r="F36" s="36" t="str">
        <f>BASIS!A32</f>
        <v>21-30</v>
      </c>
      <c r="G36" s="36" t="str">
        <f>BASIS!A33</f>
        <v>31-40</v>
      </c>
      <c r="H36" s="36" t="str">
        <f>BASIS!A34</f>
        <v>41-50</v>
      </c>
      <c r="I36" s="36" t="str">
        <f>BASIS!A35</f>
        <v>51-60</v>
      </c>
      <c r="J36" s="12" t="str">
        <f>BASIS!A36</f>
        <v>61-67</v>
      </c>
      <c r="K36" s="12" t="str">
        <f>BASIS!A37</f>
        <v> &gt; 68</v>
      </c>
      <c r="L36" s="12"/>
      <c r="M36" s="12"/>
      <c r="N36" s="12"/>
      <c r="O36" s="27"/>
      <c r="P36" s="28"/>
      <c r="Q36" s="37"/>
      <c r="R36" s="37"/>
      <c r="S36" s="37" t="str">
        <f aca="true" t="shared" si="3" ref="S36:Y36">E36</f>
        <v> &lt; 20</v>
      </c>
      <c r="T36" s="37" t="str">
        <f t="shared" si="3"/>
        <v>21-30</v>
      </c>
      <c r="U36" s="37" t="str">
        <f t="shared" si="3"/>
        <v>31-40</v>
      </c>
      <c r="V36" s="37" t="str">
        <f t="shared" si="3"/>
        <v>41-50</v>
      </c>
      <c r="W36" s="37" t="str">
        <f t="shared" si="3"/>
        <v>51-60</v>
      </c>
      <c r="X36" s="37" t="str">
        <f t="shared" si="3"/>
        <v>61-67</v>
      </c>
      <c r="Y36" s="37" t="str">
        <f t="shared" si="3"/>
        <v> &gt; 68</v>
      </c>
    </row>
    <row r="37" spans="1:25" s="14" customFormat="1" ht="15">
      <c r="A37" s="23"/>
      <c r="B37" s="24"/>
      <c r="C37" s="25" t="str">
        <f>BASIS!A5</f>
        <v>Uitmuntend</v>
      </c>
      <c r="D37" s="25" t="str">
        <f>BASIS!B5</f>
        <v>U</v>
      </c>
      <c r="E37" s="26" t="e">
        <f>_xlfn.COUNTIFS(Input!#REF!,'TABELLEN - TEAM'!E$36,Input!$F:$F,'TABELLEN - TEAM'!$D37,Input!#REF!,'TABELLEN - TEAM'!$E$1)</f>
        <v>#REF!</v>
      </c>
      <c r="F37" s="26" t="e">
        <f>_xlfn.COUNTIFS(Input!#REF!,'TABELLEN - TEAM'!F$36,Input!$F:$F,'TABELLEN - TEAM'!$D37,Input!#REF!,'TABELLEN - TEAM'!$E$1)</f>
        <v>#REF!</v>
      </c>
      <c r="G37" s="26" t="e">
        <f>_xlfn.COUNTIFS(Input!#REF!,'TABELLEN - TEAM'!G$36,Input!$F:$F,'TABELLEN - TEAM'!$D37,Input!#REF!,'TABELLEN - TEAM'!$E$1)</f>
        <v>#REF!</v>
      </c>
      <c r="H37" s="26" t="e">
        <f>_xlfn.COUNTIFS(Input!#REF!,'TABELLEN - TEAM'!H$36,Input!$F:$F,'TABELLEN - TEAM'!$D37,Input!#REF!,'TABELLEN - TEAM'!$E$1)</f>
        <v>#REF!</v>
      </c>
      <c r="I37" s="26" t="e">
        <f>_xlfn.COUNTIFS(Input!#REF!,'TABELLEN - TEAM'!I$36,Input!$F:$F,'TABELLEN - TEAM'!$D37,Input!#REF!,'TABELLEN - TEAM'!$E$1)</f>
        <v>#REF!</v>
      </c>
      <c r="J37" s="26" t="e">
        <f>_xlfn.COUNTIFS(Input!#REF!,'TABELLEN - TEAM'!J$36,Input!$F:$F,'TABELLEN - TEAM'!$D37,Input!#REF!,'TABELLEN - TEAM'!$E$1)</f>
        <v>#REF!</v>
      </c>
      <c r="K37" s="26" t="e">
        <f>_xlfn.COUNTIFS(Input!#REF!,'TABELLEN - TEAM'!K$36,Input!$F:$F,'TABELLEN - TEAM'!$D37,Input!#REF!,'TABELLEN - TEAM'!$E$1)</f>
        <v>#REF!</v>
      </c>
      <c r="L37" s="38"/>
      <c r="M37" s="12"/>
      <c r="N37" s="12"/>
      <c r="O37" s="27"/>
      <c r="P37" s="28"/>
      <c r="Q37" s="37" t="str">
        <f>C37</f>
        <v>Uitmuntend</v>
      </c>
      <c r="R37" s="37" t="str">
        <f>D37</f>
        <v>U</v>
      </c>
      <c r="S37" s="36" t="e">
        <f aca="true" t="shared" si="4" ref="S37:Y41">E37/E$42</f>
        <v>#REF!</v>
      </c>
      <c r="T37" s="36" t="e">
        <f t="shared" si="4"/>
        <v>#REF!</v>
      </c>
      <c r="U37" s="36" t="e">
        <f t="shared" si="4"/>
        <v>#REF!</v>
      </c>
      <c r="V37" s="36" t="e">
        <f t="shared" si="4"/>
        <v>#REF!</v>
      </c>
      <c r="W37" s="36" t="e">
        <f t="shared" si="4"/>
        <v>#REF!</v>
      </c>
      <c r="X37" s="36" t="e">
        <f t="shared" si="4"/>
        <v>#REF!</v>
      </c>
      <c r="Y37" s="36" t="e">
        <f t="shared" si="4"/>
        <v>#REF!</v>
      </c>
    </row>
    <row r="38" spans="1:25" s="14" customFormat="1" ht="15">
      <c r="A38" s="23"/>
      <c r="B38" s="24"/>
      <c r="C38" s="25" t="str">
        <f>BASIS!A6</f>
        <v>Goed</v>
      </c>
      <c r="D38" s="25" t="str">
        <f>BASIS!B6</f>
        <v>G</v>
      </c>
      <c r="E38" s="26" t="e">
        <f>_xlfn.COUNTIFS(Input!#REF!,'TABELLEN - TEAM'!E$36,Input!$F:$F,'TABELLEN - TEAM'!$D38,Input!#REF!,'TABELLEN - TEAM'!$E$1)</f>
        <v>#REF!</v>
      </c>
      <c r="F38" s="26" t="e">
        <f>_xlfn.COUNTIFS(Input!#REF!,'TABELLEN - TEAM'!F$36,Input!$F:$F,'TABELLEN - TEAM'!$D38,Input!#REF!,'TABELLEN - TEAM'!$E$1)</f>
        <v>#REF!</v>
      </c>
      <c r="G38" s="26" t="e">
        <f>_xlfn.COUNTIFS(Input!#REF!,'TABELLEN - TEAM'!G$36,Input!$F:$F,'TABELLEN - TEAM'!$D38,Input!#REF!,'TABELLEN - TEAM'!$E$1)</f>
        <v>#REF!</v>
      </c>
      <c r="H38" s="26" t="e">
        <f>_xlfn.COUNTIFS(Input!#REF!,'TABELLEN - TEAM'!H$36,Input!$F:$F,'TABELLEN - TEAM'!$D38,Input!#REF!,'TABELLEN - TEAM'!$E$1)</f>
        <v>#REF!</v>
      </c>
      <c r="I38" s="26" t="e">
        <f>_xlfn.COUNTIFS(Input!#REF!,'TABELLEN - TEAM'!I$36,Input!$F:$F,'TABELLEN - TEAM'!$D38,Input!#REF!,'TABELLEN - TEAM'!$E$1)</f>
        <v>#REF!</v>
      </c>
      <c r="J38" s="26" t="e">
        <f>_xlfn.COUNTIFS(Input!#REF!,'TABELLEN - TEAM'!J$36,Input!$F:$F,'TABELLEN - TEAM'!$D38,Input!#REF!,'TABELLEN - TEAM'!$E$1)</f>
        <v>#REF!</v>
      </c>
      <c r="K38" s="26" t="e">
        <f>_xlfn.COUNTIFS(Input!#REF!,'TABELLEN - TEAM'!K$36,Input!$F:$F,'TABELLEN - TEAM'!$D38,Input!#REF!,'TABELLEN - TEAM'!$E$1)</f>
        <v>#REF!</v>
      </c>
      <c r="L38" s="38"/>
      <c r="M38" s="12"/>
      <c r="N38" s="12"/>
      <c r="O38" s="27"/>
      <c r="P38" s="28"/>
      <c r="Q38" s="37" t="str">
        <f>C38</f>
        <v>Goed</v>
      </c>
      <c r="R38" s="37" t="str">
        <f>D38</f>
        <v>G</v>
      </c>
      <c r="S38" s="36" t="e">
        <f t="shared" si="4"/>
        <v>#REF!</v>
      </c>
      <c r="T38" s="36" t="e">
        <f t="shared" si="4"/>
        <v>#REF!</v>
      </c>
      <c r="U38" s="36" t="e">
        <f t="shared" si="4"/>
        <v>#REF!</v>
      </c>
      <c r="V38" s="36" t="e">
        <f t="shared" si="4"/>
        <v>#REF!</v>
      </c>
      <c r="W38" s="36" t="e">
        <f t="shared" si="4"/>
        <v>#REF!</v>
      </c>
      <c r="X38" s="36" t="e">
        <f t="shared" si="4"/>
        <v>#REF!</v>
      </c>
      <c r="Y38" s="36" t="e">
        <f t="shared" si="4"/>
        <v>#REF!</v>
      </c>
    </row>
    <row r="39" spans="1:25" s="14" customFormat="1" ht="15">
      <c r="A39" s="23"/>
      <c r="B39" s="24"/>
      <c r="C39" s="25" t="str">
        <f>BASIS!A7</f>
        <v>Voldoende</v>
      </c>
      <c r="D39" s="25" t="str">
        <f>BASIS!B7</f>
        <v>V</v>
      </c>
      <c r="E39" s="26" t="e">
        <f>_xlfn.COUNTIFS(Input!#REF!,'TABELLEN - TEAM'!E$36,Input!$F:$F,'TABELLEN - TEAM'!$D39,Input!#REF!,'TABELLEN - TEAM'!$E$1)</f>
        <v>#REF!</v>
      </c>
      <c r="F39" s="26" t="e">
        <f>_xlfn.COUNTIFS(Input!#REF!,'TABELLEN - TEAM'!F$36,Input!$F:$F,'TABELLEN - TEAM'!$D39,Input!#REF!,'TABELLEN - TEAM'!$E$1)</f>
        <v>#REF!</v>
      </c>
      <c r="G39" s="26" t="e">
        <f>_xlfn.COUNTIFS(Input!#REF!,'TABELLEN - TEAM'!G$36,Input!$F:$F,'TABELLEN - TEAM'!$D39,Input!#REF!,'TABELLEN - TEAM'!$E$1)</f>
        <v>#REF!</v>
      </c>
      <c r="H39" s="26" t="e">
        <f>_xlfn.COUNTIFS(Input!#REF!,'TABELLEN - TEAM'!H$36,Input!$F:$F,'TABELLEN - TEAM'!$D39,Input!#REF!,'TABELLEN - TEAM'!$E$1)</f>
        <v>#REF!</v>
      </c>
      <c r="I39" s="26" t="e">
        <f>_xlfn.COUNTIFS(Input!#REF!,'TABELLEN - TEAM'!I$36,Input!$F:$F,'TABELLEN - TEAM'!$D39,Input!#REF!,'TABELLEN - TEAM'!$E$1)</f>
        <v>#REF!</v>
      </c>
      <c r="J39" s="26" t="e">
        <f>_xlfn.COUNTIFS(Input!#REF!,'TABELLEN - TEAM'!J$36,Input!$F:$F,'TABELLEN - TEAM'!$D39,Input!#REF!,'TABELLEN - TEAM'!$E$1)</f>
        <v>#REF!</v>
      </c>
      <c r="K39" s="26" t="e">
        <f>_xlfn.COUNTIFS(Input!#REF!,'TABELLEN - TEAM'!K$36,Input!$F:$F,'TABELLEN - TEAM'!$D39,Input!#REF!,'TABELLEN - TEAM'!$E$1)</f>
        <v>#REF!</v>
      </c>
      <c r="L39" s="38"/>
      <c r="M39" s="12"/>
      <c r="N39" s="12"/>
      <c r="O39" s="27"/>
      <c r="P39" s="28"/>
      <c r="Q39" s="37" t="str">
        <f>C39</f>
        <v>Voldoende</v>
      </c>
      <c r="R39" s="37" t="str">
        <f>D39</f>
        <v>V</v>
      </c>
      <c r="S39" s="36" t="e">
        <f t="shared" si="4"/>
        <v>#REF!</v>
      </c>
      <c r="T39" s="36" t="e">
        <f t="shared" si="4"/>
        <v>#REF!</v>
      </c>
      <c r="U39" s="36" t="e">
        <f t="shared" si="4"/>
        <v>#REF!</v>
      </c>
      <c r="V39" s="36" t="e">
        <f t="shared" si="4"/>
        <v>#REF!</v>
      </c>
      <c r="W39" s="36" t="e">
        <f t="shared" si="4"/>
        <v>#REF!</v>
      </c>
      <c r="X39" s="36" t="e">
        <f t="shared" si="4"/>
        <v>#REF!</v>
      </c>
      <c r="Y39" s="36" t="e">
        <f t="shared" si="4"/>
        <v>#REF!</v>
      </c>
    </row>
    <row r="40" spans="1:25" s="14" customFormat="1" ht="15">
      <c r="A40" s="23"/>
      <c r="B40" s="24"/>
      <c r="C40" s="25" t="str">
        <f>BASIS!A8</f>
        <v>Onvoldoende</v>
      </c>
      <c r="D40" s="25" t="str">
        <f>BASIS!B8</f>
        <v>O</v>
      </c>
      <c r="E40" s="26" t="e">
        <f>_xlfn.COUNTIFS(Input!#REF!,'TABELLEN - TEAM'!E$36,Input!$F:$F,'TABELLEN - TEAM'!$D40,Input!#REF!,'TABELLEN - TEAM'!$E$1)</f>
        <v>#REF!</v>
      </c>
      <c r="F40" s="26" t="e">
        <f>_xlfn.COUNTIFS(Input!#REF!,'TABELLEN - TEAM'!F$36,Input!$F:$F,'TABELLEN - TEAM'!$D40,Input!#REF!,'TABELLEN - TEAM'!$E$1)</f>
        <v>#REF!</v>
      </c>
      <c r="G40" s="26" t="e">
        <f>_xlfn.COUNTIFS(Input!#REF!,'TABELLEN - TEAM'!G$36,Input!$F:$F,'TABELLEN - TEAM'!$D40,Input!#REF!,'TABELLEN - TEAM'!$E$1)</f>
        <v>#REF!</v>
      </c>
      <c r="H40" s="26" t="e">
        <f>_xlfn.COUNTIFS(Input!#REF!,'TABELLEN - TEAM'!H$36,Input!$F:$F,'TABELLEN - TEAM'!$D40,Input!#REF!,'TABELLEN - TEAM'!$E$1)</f>
        <v>#REF!</v>
      </c>
      <c r="I40" s="26" t="e">
        <f>_xlfn.COUNTIFS(Input!#REF!,'TABELLEN - TEAM'!I$36,Input!$F:$F,'TABELLEN - TEAM'!$D40,Input!#REF!,'TABELLEN - TEAM'!$E$1)</f>
        <v>#REF!</v>
      </c>
      <c r="J40" s="26" t="e">
        <f>_xlfn.COUNTIFS(Input!#REF!,'TABELLEN - TEAM'!J$36,Input!$F:$F,'TABELLEN - TEAM'!$D40,Input!#REF!,'TABELLEN - TEAM'!$E$1)</f>
        <v>#REF!</v>
      </c>
      <c r="K40" s="26" t="e">
        <f>_xlfn.COUNTIFS(Input!#REF!,'TABELLEN - TEAM'!K$36,Input!$F:$F,'TABELLEN - TEAM'!$D40,Input!#REF!,'TABELLEN - TEAM'!$E$1)</f>
        <v>#REF!</v>
      </c>
      <c r="L40" s="38"/>
      <c r="M40" s="12"/>
      <c r="N40" s="12"/>
      <c r="O40" s="27"/>
      <c r="P40" s="28"/>
      <c r="Q40" s="37" t="str">
        <f>C40</f>
        <v>Onvoldoende</v>
      </c>
      <c r="R40" s="37" t="str">
        <f>D40</f>
        <v>O</v>
      </c>
      <c r="S40" s="36" t="e">
        <f t="shared" si="4"/>
        <v>#REF!</v>
      </c>
      <c r="T40" s="36" t="e">
        <f t="shared" si="4"/>
        <v>#REF!</v>
      </c>
      <c r="U40" s="36" t="e">
        <f t="shared" si="4"/>
        <v>#REF!</v>
      </c>
      <c r="V40" s="36" t="e">
        <f t="shared" si="4"/>
        <v>#REF!</v>
      </c>
      <c r="W40" s="36" t="e">
        <f t="shared" si="4"/>
        <v>#REF!</v>
      </c>
      <c r="X40" s="36" t="e">
        <f t="shared" si="4"/>
        <v>#REF!</v>
      </c>
      <c r="Y40" s="36" t="e">
        <f t="shared" si="4"/>
        <v>#REF!</v>
      </c>
    </row>
    <row r="41" spans="1:25" s="14" customFormat="1" ht="15">
      <c r="A41" s="30"/>
      <c r="B41" s="31"/>
      <c r="C41" s="25">
        <f>BASIS!A9</f>
        <v>0</v>
      </c>
      <c r="D41" s="25">
        <f>BASIS!B9</f>
        <v>0</v>
      </c>
      <c r="E41" s="26" t="e">
        <f>_xlfn.COUNTIFS(Input!#REF!,'TABELLEN - TEAM'!E$36,Input!$F:$F,'TABELLEN - TEAM'!$D41,Input!#REF!,'TABELLEN - TEAM'!$E$1)</f>
        <v>#REF!</v>
      </c>
      <c r="F41" s="26" t="e">
        <f>_xlfn.COUNTIFS(Input!#REF!,'TABELLEN - TEAM'!F$36,Input!$F:$F,'TABELLEN - TEAM'!$D41,Input!#REF!,'TABELLEN - TEAM'!$E$1)</f>
        <v>#REF!</v>
      </c>
      <c r="G41" s="26" t="e">
        <f>_xlfn.COUNTIFS(Input!#REF!,'TABELLEN - TEAM'!G$36,Input!$F:$F,'TABELLEN - TEAM'!$D41,Input!#REF!,'TABELLEN - TEAM'!$E$1)</f>
        <v>#REF!</v>
      </c>
      <c r="H41" s="26" t="e">
        <f>_xlfn.COUNTIFS(Input!#REF!,'TABELLEN - TEAM'!H$36,Input!$F:$F,'TABELLEN - TEAM'!$D41,Input!#REF!,'TABELLEN - TEAM'!$E$1)</f>
        <v>#REF!</v>
      </c>
      <c r="I41" s="26" t="e">
        <f>_xlfn.COUNTIFS(Input!#REF!,'TABELLEN - TEAM'!I$36,Input!$F:$F,'TABELLEN - TEAM'!$D41,Input!#REF!,'TABELLEN - TEAM'!$E$1)</f>
        <v>#REF!</v>
      </c>
      <c r="J41" s="26" t="e">
        <f>_xlfn.COUNTIFS(Input!#REF!,'TABELLEN - TEAM'!J$36,Input!$F:$F,'TABELLEN - TEAM'!$D41,Input!#REF!,'TABELLEN - TEAM'!$E$1)</f>
        <v>#REF!</v>
      </c>
      <c r="K41" s="26" t="e">
        <f>_xlfn.COUNTIFS(Input!#REF!,'TABELLEN - TEAM'!K$36,Input!$F:$F,'TABELLEN - TEAM'!$D41,Input!#REF!,'TABELLEN - TEAM'!$E$1)</f>
        <v>#REF!</v>
      </c>
      <c r="L41" s="38"/>
      <c r="M41" s="12"/>
      <c r="N41" s="12"/>
      <c r="O41" s="33"/>
      <c r="P41" s="34"/>
      <c r="Q41" s="37">
        <f>C41</f>
        <v>0</v>
      </c>
      <c r="R41" s="37">
        <f>D41</f>
        <v>0</v>
      </c>
      <c r="S41" s="36" t="e">
        <f t="shared" si="4"/>
        <v>#REF!</v>
      </c>
      <c r="T41" s="36" t="e">
        <f t="shared" si="4"/>
        <v>#REF!</v>
      </c>
      <c r="U41" s="36" t="e">
        <f t="shared" si="4"/>
        <v>#REF!</v>
      </c>
      <c r="V41" s="36" t="e">
        <f t="shared" si="4"/>
        <v>#REF!</v>
      </c>
      <c r="W41" s="36" t="e">
        <f t="shared" si="4"/>
        <v>#REF!</v>
      </c>
      <c r="X41" s="36" t="e">
        <f t="shared" si="4"/>
        <v>#REF!</v>
      </c>
      <c r="Y41" s="36" t="e">
        <f t="shared" si="4"/>
        <v>#REF!</v>
      </c>
    </row>
    <row r="42" spans="1:14" s="14" customFormat="1" ht="15">
      <c r="A42" s="12"/>
      <c r="B42" s="12"/>
      <c r="C42" s="12"/>
      <c r="D42" s="12"/>
      <c r="E42" s="38" t="e">
        <f aca="true" t="shared" si="5" ref="E42:K42">SUM(E37:E41)</f>
        <v>#REF!</v>
      </c>
      <c r="F42" s="38" t="e">
        <f t="shared" si="5"/>
        <v>#REF!</v>
      </c>
      <c r="G42" s="38" t="e">
        <f t="shared" si="5"/>
        <v>#REF!</v>
      </c>
      <c r="H42" s="38" t="e">
        <f t="shared" si="5"/>
        <v>#REF!</v>
      </c>
      <c r="I42" s="38" t="e">
        <f t="shared" si="5"/>
        <v>#REF!</v>
      </c>
      <c r="J42" s="38" t="e">
        <f t="shared" si="5"/>
        <v>#REF!</v>
      </c>
      <c r="K42" s="38" t="e">
        <f t="shared" si="5"/>
        <v>#REF!</v>
      </c>
      <c r="L42" s="38"/>
      <c r="M42" s="12"/>
      <c r="N42" s="12"/>
    </row>
    <row r="44" spans="1:15" s="14" customFormat="1" ht="15">
      <c r="A44" s="11" t="s">
        <v>56</v>
      </c>
      <c r="B44" s="12"/>
      <c r="C44" s="12"/>
      <c r="D44" s="12"/>
      <c r="E44" s="12"/>
      <c r="F44" s="12"/>
      <c r="G44" s="12"/>
      <c r="H44" s="12"/>
      <c r="I44" s="12"/>
      <c r="J44" s="12"/>
      <c r="K44" s="12"/>
      <c r="L44" s="12"/>
      <c r="M44" s="12"/>
      <c r="N44" s="12"/>
      <c r="O44" s="13" t="s">
        <v>56</v>
      </c>
    </row>
    <row r="45" spans="1:14" s="14" customFormat="1" ht="15">
      <c r="A45" s="12"/>
      <c r="B45" s="12"/>
      <c r="C45" s="12"/>
      <c r="D45" s="12"/>
      <c r="E45" s="12"/>
      <c r="F45" s="12"/>
      <c r="G45" s="12"/>
      <c r="H45" s="12"/>
      <c r="I45" s="12"/>
      <c r="J45" s="12"/>
      <c r="K45" s="12"/>
      <c r="L45" s="12"/>
      <c r="M45" s="12"/>
      <c r="N45" s="12"/>
    </row>
    <row r="46" spans="1:25" s="14" customFormat="1" ht="15">
      <c r="A46" s="23"/>
      <c r="B46" s="24"/>
      <c r="C46" s="25"/>
      <c r="D46" s="12"/>
      <c r="E46" s="39" t="str">
        <f>BASIS!A31</f>
        <v> &lt; 20</v>
      </c>
      <c r="F46" s="39" t="str">
        <f>BASIS!A32</f>
        <v>21-30</v>
      </c>
      <c r="G46" s="39" t="str">
        <f>BASIS!A33</f>
        <v>31-40</v>
      </c>
      <c r="H46" s="39" t="str">
        <f>BASIS!A34</f>
        <v>41-50</v>
      </c>
      <c r="I46" s="39" t="str">
        <f>BASIS!A35</f>
        <v>51-60</v>
      </c>
      <c r="J46" s="39" t="str">
        <f>BASIS!A36</f>
        <v>61-67</v>
      </c>
      <c r="K46" s="39" t="str">
        <f>BASIS!A37</f>
        <v> &gt; 68</v>
      </c>
      <c r="L46" s="12"/>
      <c r="M46" s="12"/>
      <c r="N46" s="12"/>
      <c r="O46" s="27"/>
      <c r="P46" s="28"/>
      <c r="Q46" s="37"/>
      <c r="S46" s="36" t="str">
        <f>E46</f>
        <v> &lt; 20</v>
      </c>
      <c r="T46" s="36" t="str">
        <f aca="true" t="shared" si="6" ref="T46:Y46">F46</f>
        <v>21-30</v>
      </c>
      <c r="U46" s="36" t="str">
        <f t="shared" si="6"/>
        <v>31-40</v>
      </c>
      <c r="V46" s="36" t="str">
        <f t="shared" si="6"/>
        <v>41-50</v>
      </c>
      <c r="W46" s="36" t="str">
        <f t="shared" si="6"/>
        <v>51-60</v>
      </c>
      <c r="X46" s="36" t="str">
        <f t="shared" si="6"/>
        <v>61-67</v>
      </c>
      <c r="Y46" s="36" t="str">
        <f t="shared" si="6"/>
        <v> &gt; 68</v>
      </c>
    </row>
    <row r="47" spans="1:25" s="14" customFormat="1" ht="15">
      <c r="A47" s="23"/>
      <c r="B47" s="24"/>
      <c r="C47" s="25" t="str">
        <f>BASIS!A18</f>
        <v>Groeimogelijkheden verticaal direct</v>
      </c>
      <c r="D47" s="12" t="s">
        <v>40</v>
      </c>
      <c r="E47" s="26" t="e">
        <f>_xlfn.COUNTIFS(Input!#REF!,'TABELLEN - TEAM'!E$46,Input!$G:$G,'TABELLEN - TEAM'!$D47,Input!#REF!,'TABELLEN - TEAM'!$E$1)</f>
        <v>#REF!</v>
      </c>
      <c r="F47" s="26" t="e">
        <f>_xlfn.COUNTIFS(Input!#REF!,'TABELLEN - TEAM'!F$46,Input!$G:$G,'TABELLEN - TEAM'!$D47,Input!#REF!,'TABELLEN - TEAM'!$E$1)</f>
        <v>#REF!</v>
      </c>
      <c r="G47" s="26" t="e">
        <f>_xlfn.COUNTIFS(Input!#REF!,'TABELLEN - TEAM'!G$46,Input!$G:$G,'TABELLEN - TEAM'!$D47,Input!#REF!,'TABELLEN - TEAM'!$E$1)</f>
        <v>#REF!</v>
      </c>
      <c r="H47" s="26" t="e">
        <f>_xlfn.COUNTIFS(Input!#REF!,'TABELLEN - TEAM'!H$46,Input!$G:$G,'TABELLEN - TEAM'!$D47,Input!#REF!,'TABELLEN - TEAM'!$E$1)</f>
        <v>#REF!</v>
      </c>
      <c r="I47" s="26" t="e">
        <f>_xlfn.COUNTIFS(Input!#REF!,'TABELLEN - TEAM'!I$46,Input!$G:$G,'TABELLEN - TEAM'!$D47,Input!#REF!,'TABELLEN - TEAM'!$E$1)</f>
        <v>#REF!</v>
      </c>
      <c r="J47" s="26" t="e">
        <f>_xlfn.COUNTIFS(Input!#REF!,'TABELLEN - TEAM'!J$46,Input!$G:$G,'TABELLEN - TEAM'!$D47,Input!#REF!,'TABELLEN - TEAM'!$E$1)</f>
        <v>#REF!</v>
      </c>
      <c r="K47" s="26" t="e">
        <f>_xlfn.COUNTIFS(Input!#REF!,'TABELLEN - TEAM'!K$46,Input!$G:$G,'TABELLEN - TEAM'!$D47,Input!#REF!,'TABELLEN - TEAM'!$E$1)</f>
        <v>#REF!</v>
      </c>
      <c r="L47" s="12"/>
      <c r="M47" s="12"/>
      <c r="N47" s="12"/>
      <c r="O47" s="27"/>
      <c r="P47" s="28"/>
      <c r="Q47" s="40" t="str">
        <f aca="true" t="shared" si="7" ref="Q47:R50">C47</f>
        <v>Groeimogelijkheden verticaal direct</v>
      </c>
      <c r="R47" s="36" t="str">
        <f t="shared" si="7"/>
        <v>VOD</v>
      </c>
      <c r="S47" s="36" t="e">
        <f>E47/E$51</f>
        <v>#REF!</v>
      </c>
      <c r="T47" s="36" t="e">
        <f aca="true" t="shared" si="8" ref="T47:Y50">F47/F$51</f>
        <v>#REF!</v>
      </c>
      <c r="U47" s="36" t="e">
        <f t="shared" si="8"/>
        <v>#REF!</v>
      </c>
      <c r="V47" s="36" t="e">
        <f t="shared" si="8"/>
        <v>#REF!</v>
      </c>
      <c r="W47" s="36" t="e">
        <f t="shared" si="8"/>
        <v>#REF!</v>
      </c>
      <c r="X47" s="36" t="e">
        <f t="shared" si="8"/>
        <v>#REF!</v>
      </c>
      <c r="Y47" s="36" t="e">
        <f t="shared" si="8"/>
        <v>#REF!</v>
      </c>
    </row>
    <row r="48" spans="1:25" s="14" customFormat="1" ht="15">
      <c r="A48" s="23"/>
      <c r="B48" s="24"/>
      <c r="C48" s="25" t="str">
        <f>BASIS!A17</f>
        <v>Groeimogelijkheden verticaal 1 à 2 jaar</v>
      </c>
      <c r="D48" s="12" t="s">
        <v>39</v>
      </c>
      <c r="E48" s="26" t="e">
        <f>_xlfn.COUNTIFS(Input!#REF!,'TABELLEN - TEAM'!E$46,Input!$G:$G,'TABELLEN - TEAM'!$D48,Input!#REF!,'TABELLEN - TEAM'!$E$1)</f>
        <v>#REF!</v>
      </c>
      <c r="F48" s="26" t="e">
        <f>_xlfn.COUNTIFS(Input!#REF!,'TABELLEN - TEAM'!F$46,Input!$G:$G,'TABELLEN - TEAM'!$D48,Input!#REF!,'TABELLEN - TEAM'!$E$1)</f>
        <v>#REF!</v>
      </c>
      <c r="G48" s="26" t="e">
        <f>_xlfn.COUNTIFS(Input!#REF!,'TABELLEN - TEAM'!G$46,Input!$G:$G,'TABELLEN - TEAM'!$D48,Input!#REF!,'TABELLEN - TEAM'!$E$1)</f>
        <v>#REF!</v>
      </c>
      <c r="H48" s="26" t="e">
        <f>_xlfn.COUNTIFS(Input!#REF!,'TABELLEN - TEAM'!H$46,Input!$G:$G,'TABELLEN - TEAM'!$D48,Input!#REF!,'TABELLEN - TEAM'!$E$1)</f>
        <v>#REF!</v>
      </c>
      <c r="I48" s="26" t="e">
        <f>_xlfn.COUNTIFS(Input!#REF!,'TABELLEN - TEAM'!I$46,Input!$G:$G,'TABELLEN - TEAM'!$D48,Input!#REF!,'TABELLEN - TEAM'!$E$1)</f>
        <v>#REF!</v>
      </c>
      <c r="J48" s="26" t="e">
        <f>_xlfn.COUNTIFS(Input!#REF!,'TABELLEN - TEAM'!J$46,Input!$G:$G,'TABELLEN - TEAM'!$D48,Input!#REF!,'TABELLEN - TEAM'!$E$1)</f>
        <v>#REF!</v>
      </c>
      <c r="K48" s="26" t="e">
        <f>_xlfn.COUNTIFS(Input!#REF!,'TABELLEN - TEAM'!K$46,Input!$G:$G,'TABELLEN - TEAM'!$D48,Input!#REF!,'TABELLEN - TEAM'!$E$1)</f>
        <v>#REF!</v>
      </c>
      <c r="L48" s="12"/>
      <c r="M48" s="12"/>
      <c r="N48" s="12"/>
      <c r="O48" s="27"/>
      <c r="P48" s="28"/>
      <c r="Q48" s="40" t="str">
        <f t="shared" si="7"/>
        <v>Groeimogelijkheden verticaal 1 à 2 jaar</v>
      </c>
      <c r="R48" s="36" t="str">
        <f t="shared" si="7"/>
        <v>VOT</v>
      </c>
      <c r="S48" s="36" t="e">
        <f>E48/E$51</f>
        <v>#REF!</v>
      </c>
      <c r="T48" s="36" t="e">
        <f t="shared" si="8"/>
        <v>#REF!</v>
      </c>
      <c r="U48" s="36" t="e">
        <f t="shared" si="8"/>
        <v>#REF!</v>
      </c>
      <c r="V48" s="36" t="e">
        <f t="shared" si="8"/>
        <v>#REF!</v>
      </c>
      <c r="W48" s="36" t="e">
        <f t="shared" si="8"/>
        <v>#REF!</v>
      </c>
      <c r="X48" s="36" t="e">
        <f t="shared" si="8"/>
        <v>#REF!</v>
      </c>
      <c r="Y48" s="36" t="e">
        <f t="shared" si="8"/>
        <v>#REF!</v>
      </c>
    </row>
    <row r="49" spans="1:25" s="14" customFormat="1" ht="15">
      <c r="A49" s="23"/>
      <c r="B49" s="24"/>
      <c r="C49" s="25" t="str">
        <f>BASIS!A16</f>
        <v>Groeimogelijkheden huidig functieniveau</v>
      </c>
      <c r="D49" s="12" t="s">
        <v>38</v>
      </c>
      <c r="E49" s="26" t="e">
        <f>_xlfn.COUNTIFS(Input!#REF!,'TABELLEN - TEAM'!E$46,Input!$G:$G,'TABELLEN - TEAM'!$D49,Input!#REF!,'TABELLEN - TEAM'!$E$1)</f>
        <v>#REF!</v>
      </c>
      <c r="F49" s="26" t="e">
        <f>_xlfn.COUNTIFS(Input!#REF!,'TABELLEN - TEAM'!F$46,Input!$G:$G,'TABELLEN - TEAM'!$D49,Input!#REF!,'TABELLEN - TEAM'!$E$1)</f>
        <v>#REF!</v>
      </c>
      <c r="G49" s="26" t="e">
        <f>_xlfn.COUNTIFS(Input!#REF!,'TABELLEN - TEAM'!G$46,Input!$G:$G,'TABELLEN - TEAM'!$D49,Input!#REF!,'TABELLEN - TEAM'!$E$1)</f>
        <v>#REF!</v>
      </c>
      <c r="H49" s="26" t="e">
        <f>_xlfn.COUNTIFS(Input!#REF!,'TABELLEN - TEAM'!H$46,Input!$G:$G,'TABELLEN - TEAM'!$D49,Input!#REF!,'TABELLEN - TEAM'!$E$1)</f>
        <v>#REF!</v>
      </c>
      <c r="I49" s="26" t="e">
        <f>_xlfn.COUNTIFS(Input!#REF!,'TABELLEN - TEAM'!I$46,Input!$G:$G,'TABELLEN - TEAM'!$D49,Input!#REF!,'TABELLEN - TEAM'!$E$1)</f>
        <v>#REF!</v>
      </c>
      <c r="J49" s="26" t="e">
        <f>_xlfn.COUNTIFS(Input!#REF!,'TABELLEN - TEAM'!J$46,Input!$G:$G,'TABELLEN - TEAM'!$D49,Input!#REF!,'TABELLEN - TEAM'!$E$1)</f>
        <v>#REF!</v>
      </c>
      <c r="K49" s="26" t="e">
        <f>_xlfn.COUNTIFS(Input!#REF!,'TABELLEN - TEAM'!K$46,Input!$G:$G,'TABELLEN - TEAM'!$D49,Input!#REF!,'TABELLEN - TEAM'!$E$1)</f>
        <v>#REF!</v>
      </c>
      <c r="L49" s="12"/>
      <c r="M49" s="12"/>
      <c r="N49" s="12"/>
      <c r="O49" s="27"/>
      <c r="P49" s="28"/>
      <c r="Q49" s="40" t="str">
        <f t="shared" si="7"/>
        <v>Groeimogelijkheden huidig functieniveau</v>
      </c>
      <c r="R49" s="36" t="str">
        <f t="shared" si="7"/>
        <v>HO</v>
      </c>
      <c r="S49" s="36" t="e">
        <f>E49/E$51</f>
        <v>#REF!</v>
      </c>
      <c r="T49" s="36" t="e">
        <f t="shared" si="8"/>
        <v>#REF!</v>
      </c>
      <c r="U49" s="36" t="e">
        <f t="shared" si="8"/>
        <v>#REF!</v>
      </c>
      <c r="V49" s="36" t="e">
        <f t="shared" si="8"/>
        <v>#REF!</v>
      </c>
      <c r="W49" s="36" t="e">
        <f t="shared" si="8"/>
        <v>#REF!</v>
      </c>
      <c r="X49" s="36" t="e">
        <f t="shared" si="8"/>
        <v>#REF!</v>
      </c>
      <c r="Y49" s="36" t="e">
        <f t="shared" si="8"/>
        <v>#REF!</v>
      </c>
    </row>
    <row r="50" spans="1:25" s="14" customFormat="1" ht="15">
      <c r="A50" s="30"/>
      <c r="B50" s="31"/>
      <c r="C50" s="25" t="str">
        <f>BASIS!A15</f>
        <v>Grenzen bereikt</v>
      </c>
      <c r="D50" s="12" t="s">
        <v>37</v>
      </c>
      <c r="E50" s="26" t="e">
        <f>_xlfn.COUNTIFS(Input!#REF!,'TABELLEN - TEAM'!E$46,Input!$G:$G,'TABELLEN - TEAM'!$D50,Input!#REF!,'TABELLEN - TEAM'!$E$1)</f>
        <v>#REF!</v>
      </c>
      <c r="F50" s="26" t="e">
        <f>_xlfn.COUNTIFS(Input!#REF!,'TABELLEN - TEAM'!F$46,Input!$G:$G,'TABELLEN - TEAM'!$D50,Input!#REF!,'TABELLEN - TEAM'!$E$1)</f>
        <v>#REF!</v>
      </c>
      <c r="G50" s="26" t="e">
        <f>_xlfn.COUNTIFS(Input!#REF!,'TABELLEN - TEAM'!G$46,Input!$G:$G,'TABELLEN - TEAM'!$D50,Input!#REF!,'TABELLEN - TEAM'!$E$1)</f>
        <v>#REF!</v>
      </c>
      <c r="H50" s="26" t="e">
        <f>_xlfn.COUNTIFS(Input!#REF!,'TABELLEN - TEAM'!H$46,Input!$G:$G,'TABELLEN - TEAM'!$D50,Input!#REF!,'TABELLEN - TEAM'!$E$1)</f>
        <v>#REF!</v>
      </c>
      <c r="I50" s="26" t="e">
        <f>_xlfn.COUNTIFS(Input!#REF!,'TABELLEN - TEAM'!I$46,Input!$G:$G,'TABELLEN - TEAM'!$D50,Input!#REF!,'TABELLEN - TEAM'!$E$1)</f>
        <v>#REF!</v>
      </c>
      <c r="J50" s="26" t="e">
        <f>_xlfn.COUNTIFS(Input!#REF!,'TABELLEN - TEAM'!J$46,Input!$G:$G,'TABELLEN - TEAM'!$D50,Input!#REF!,'TABELLEN - TEAM'!$E$1)</f>
        <v>#REF!</v>
      </c>
      <c r="K50" s="26" t="e">
        <f>_xlfn.COUNTIFS(Input!#REF!,'TABELLEN - TEAM'!K$46,Input!$G:$G,'TABELLEN - TEAM'!$D50,Input!#REF!,'TABELLEN - TEAM'!$E$1)</f>
        <v>#REF!</v>
      </c>
      <c r="L50" s="12"/>
      <c r="M50" s="12"/>
      <c r="N50" s="12"/>
      <c r="O50" s="33"/>
      <c r="P50" s="34"/>
      <c r="Q50" s="40" t="str">
        <f t="shared" si="7"/>
        <v>Grenzen bereikt</v>
      </c>
      <c r="R50" s="36" t="str">
        <f t="shared" si="7"/>
        <v>GB</v>
      </c>
      <c r="S50" s="36" t="e">
        <f>E50/E$51</f>
        <v>#REF!</v>
      </c>
      <c r="T50" s="36" t="e">
        <f t="shared" si="8"/>
        <v>#REF!</v>
      </c>
      <c r="U50" s="36" t="e">
        <f t="shared" si="8"/>
        <v>#REF!</v>
      </c>
      <c r="V50" s="36" t="e">
        <f t="shared" si="8"/>
        <v>#REF!</v>
      </c>
      <c r="W50" s="36" t="e">
        <f t="shared" si="8"/>
        <v>#REF!</v>
      </c>
      <c r="X50" s="36" t="e">
        <f t="shared" si="8"/>
        <v>#REF!</v>
      </c>
      <c r="Y50" s="36" t="e">
        <f t="shared" si="8"/>
        <v>#REF!</v>
      </c>
    </row>
    <row r="51" spans="1:14" s="14" customFormat="1" ht="15">
      <c r="A51" s="12"/>
      <c r="B51" s="12"/>
      <c r="C51" s="12"/>
      <c r="D51" s="12"/>
      <c r="E51" s="38" t="e">
        <f aca="true" t="shared" si="9" ref="E51:K51">SUM(E47:E50)</f>
        <v>#REF!</v>
      </c>
      <c r="F51" s="38" t="e">
        <f t="shared" si="9"/>
        <v>#REF!</v>
      </c>
      <c r="G51" s="38" t="e">
        <f t="shared" si="9"/>
        <v>#REF!</v>
      </c>
      <c r="H51" s="38" t="e">
        <f t="shared" si="9"/>
        <v>#REF!</v>
      </c>
      <c r="I51" s="38" t="e">
        <f t="shared" si="9"/>
        <v>#REF!</v>
      </c>
      <c r="J51" s="38" t="e">
        <f t="shared" si="9"/>
        <v>#REF!</v>
      </c>
      <c r="K51" s="38" t="e">
        <f t="shared" si="9"/>
        <v>#REF!</v>
      </c>
      <c r="L51" s="12"/>
      <c r="M51" s="12"/>
      <c r="N51" s="12"/>
    </row>
    <row r="54" spans="1:15" s="14" customFormat="1" ht="15">
      <c r="A54" s="11" t="s">
        <v>57</v>
      </c>
      <c r="B54" s="12"/>
      <c r="C54" s="12"/>
      <c r="D54" s="12"/>
      <c r="E54" s="12"/>
      <c r="F54" s="12"/>
      <c r="G54" s="12"/>
      <c r="H54" s="12"/>
      <c r="I54" s="12"/>
      <c r="J54" s="12"/>
      <c r="K54" s="12"/>
      <c r="L54" s="12"/>
      <c r="M54" s="12"/>
      <c r="N54" s="12"/>
      <c r="O54" s="13" t="s">
        <v>57</v>
      </c>
    </row>
    <row r="55" spans="1:15" s="14" customFormat="1" ht="15">
      <c r="A55" s="11"/>
      <c r="B55" s="12"/>
      <c r="C55" s="12"/>
      <c r="D55" s="12"/>
      <c r="E55" s="12"/>
      <c r="F55" s="12"/>
      <c r="G55" s="12"/>
      <c r="H55" s="12"/>
      <c r="I55" s="12"/>
      <c r="J55" s="12"/>
      <c r="K55" s="12"/>
      <c r="L55" s="12"/>
      <c r="M55" s="12"/>
      <c r="N55" s="12"/>
      <c r="O55" s="13"/>
    </row>
    <row r="56" spans="1:19" s="14" customFormat="1" ht="15">
      <c r="A56" s="25"/>
      <c r="B56" s="12"/>
      <c r="C56" s="36" t="str">
        <f>BASIS!C43</f>
        <v>vast</v>
      </c>
      <c r="D56" s="36" t="str">
        <f>BASIS!C44</f>
        <v>tijdelijk</v>
      </c>
      <c r="E56" s="12" t="s">
        <v>14</v>
      </c>
      <c r="F56" s="12"/>
      <c r="G56" s="12"/>
      <c r="H56" s="12"/>
      <c r="I56" s="12"/>
      <c r="J56" s="12"/>
      <c r="K56" s="12"/>
      <c r="L56" s="12"/>
      <c r="M56" s="12"/>
      <c r="N56" s="12"/>
      <c r="O56" s="37"/>
      <c r="Q56" s="37" t="str">
        <f>C56</f>
        <v>vast</v>
      </c>
      <c r="R56" s="37" t="str">
        <f>D56</f>
        <v>tijdelijk</v>
      </c>
      <c r="S56" s="37" t="str">
        <f>E56</f>
        <v>Totaal</v>
      </c>
    </row>
    <row r="57" spans="1:19" s="14" customFormat="1" ht="15">
      <c r="A57" s="25" t="str">
        <f>BASIS!A5</f>
        <v>Uitmuntend</v>
      </c>
      <c r="B57" s="25" t="str">
        <f>BASIS!B5</f>
        <v>U</v>
      </c>
      <c r="C57" s="26" t="e">
        <f>_xlfn.COUNTIFS(Input!#REF!,'TABELLEN - TEAM'!C$56,Input!$F:$F,'TABELLEN - TEAM'!$B57,Input!#REF!,'TABELLEN - TEAM'!$E$1)</f>
        <v>#REF!</v>
      </c>
      <c r="D57" s="26" t="e">
        <f>_xlfn.COUNTIFS(Input!#REF!,'TABELLEN - TEAM'!D$56,Input!$F:$F,'TABELLEN - TEAM'!$B57,Input!#REF!,'TABELLEN - TEAM'!$E$1)</f>
        <v>#REF!</v>
      </c>
      <c r="E57" s="38" t="e">
        <f>C57+D57</f>
        <v>#REF!</v>
      </c>
      <c r="F57" s="12"/>
      <c r="G57" s="12"/>
      <c r="H57" s="12"/>
      <c r="I57" s="12"/>
      <c r="J57" s="12"/>
      <c r="K57" s="12"/>
      <c r="L57" s="12"/>
      <c r="M57" s="12"/>
      <c r="N57" s="12"/>
      <c r="O57" s="37" t="str">
        <f>A57</f>
        <v>Uitmuntend</v>
      </c>
      <c r="P57" s="37" t="str">
        <f>B57</f>
        <v>U</v>
      </c>
      <c r="Q57" s="36" t="e">
        <f aca="true" t="shared" si="10" ref="Q57:S61">C57/C$62</f>
        <v>#REF!</v>
      </c>
      <c r="R57" s="36" t="e">
        <f t="shared" si="10"/>
        <v>#REF!</v>
      </c>
      <c r="S57" s="36" t="e">
        <f t="shared" si="10"/>
        <v>#REF!</v>
      </c>
    </row>
    <row r="58" spans="1:19" s="14" customFormat="1" ht="15">
      <c r="A58" s="25" t="str">
        <f>BASIS!A6</f>
        <v>Goed</v>
      </c>
      <c r="B58" s="25" t="str">
        <f>BASIS!B6</f>
        <v>G</v>
      </c>
      <c r="C58" s="26" t="e">
        <f>_xlfn.COUNTIFS(Input!#REF!,'TABELLEN - TEAM'!C$56,Input!$F:$F,'TABELLEN - TEAM'!$B58,Input!#REF!,'TABELLEN - TEAM'!$E$1)</f>
        <v>#REF!</v>
      </c>
      <c r="D58" s="26" t="e">
        <f>_xlfn.COUNTIFS(Input!#REF!,'TABELLEN - TEAM'!D$56,Input!$F:$F,'TABELLEN - TEAM'!$B58,Input!#REF!,'TABELLEN - TEAM'!$E$1)</f>
        <v>#REF!</v>
      </c>
      <c r="E58" s="38" t="e">
        <f>C58+D58</f>
        <v>#REF!</v>
      </c>
      <c r="F58" s="12"/>
      <c r="G58" s="12"/>
      <c r="H58" s="12"/>
      <c r="I58" s="12"/>
      <c r="J58" s="12"/>
      <c r="K58" s="12"/>
      <c r="L58" s="12"/>
      <c r="M58" s="12"/>
      <c r="N58" s="12"/>
      <c r="O58" s="37" t="str">
        <f>A58</f>
        <v>Goed</v>
      </c>
      <c r="P58" s="37" t="str">
        <f>B58</f>
        <v>G</v>
      </c>
      <c r="Q58" s="36" t="e">
        <f t="shared" si="10"/>
        <v>#REF!</v>
      </c>
      <c r="R58" s="36" t="e">
        <f t="shared" si="10"/>
        <v>#REF!</v>
      </c>
      <c r="S58" s="36" t="e">
        <f t="shared" si="10"/>
        <v>#REF!</v>
      </c>
    </row>
    <row r="59" spans="1:19" s="14" customFormat="1" ht="15">
      <c r="A59" s="25" t="str">
        <f>BASIS!A7</f>
        <v>Voldoende</v>
      </c>
      <c r="B59" s="25" t="str">
        <f>BASIS!B7</f>
        <v>V</v>
      </c>
      <c r="C59" s="26" t="e">
        <f>_xlfn.COUNTIFS(Input!#REF!,'TABELLEN - TEAM'!C$56,Input!$F:$F,'TABELLEN - TEAM'!$B59,Input!#REF!,'TABELLEN - TEAM'!$E$1)</f>
        <v>#REF!</v>
      </c>
      <c r="D59" s="26" t="e">
        <f>_xlfn.COUNTIFS(Input!#REF!,'TABELLEN - TEAM'!D$56,Input!$F:$F,'TABELLEN - TEAM'!$B59,Input!#REF!,'TABELLEN - TEAM'!$E$1)</f>
        <v>#REF!</v>
      </c>
      <c r="E59" s="38" t="e">
        <f>C59+D59</f>
        <v>#REF!</v>
      </c>
      <c r="F59" s="12"/>
      <c r="G59" s="12"/>
      <c r="H59" s="12"/>
      <c r="I59" s="12"/>
      <c r="J59" s="12"/>
      <c r="K59" s="12"/>
      <c r="L59" s="12"/>
      <c r="M59" s="12"/>
      <c r="N59" s="12"/>
      <c r="O59" s="37" t="str">
        <f>A59</f>
        <v>Voldoende</v>
      </c>
      <c r="P59" s="37" t="str">
        <f>B59</f>
        <v>V</v>
      </c>
      <c r="Q59" s="36" t="e">
        <f t="shared" si="10"/>
        <v>#REF!</v>
      </c>
      <c r="R59" s="36" t="e">
        <f t="shared" si="10"/>
        <v>#REF!</v>
      </c>
      <c r="S59" s="36" t="e">
        <f t="shared" si="10"/>
        <v>#REF!</v>
      </c>
    </row>
    <row r="60" spans="1:19" s="14" customFormat="1" ht="15">
      <c r="A60" s="25" t="str">
        <f>BASIS!A8</f>
        <v>Onvoldoende</v>
      </c>
      <c r="B60" s="25" t="str">
        <f>BASIS!B8</f>
        <v>O</v>
      </c>
      <c r="C60" s="26" t="e">
        <f>_xlfn.COUNTIFS(Input!#REF!,'TABELLEN - TEAM'!C$56,Input!$F:$F,'TABELLEN - TEAM'!$B60,Input!#REF!,'TABELLEN - TEAM'!$E$1)</f>
        <v>#REF!</v>
      </c>
      <c r="D60" s="26" t="e">
        <f>_xlfn.COUNTIFS(Input!#REF!,'TABELLEN - TEAM'!D$56,Input!$F:$F,'TABELLEN - TEAM'!$B60,Input!#REF!,'TABELLEN - TEAM'!$E$1)</f>
        <v>#REF!</v>
      </c>
      <c r="E60" s="38" t="e">
        <f>C60+D60</f>
        <v>#REF!</v>
      </c>
      <c r="F60" s="12"/>
      <c r="G60" s="12"/>
      <c r="H60" s="12"/>
      <c r="I60" s="12"/>
      <c r="J60" s="12"/>
      <c r="K60" s="12"/>
      <c r="L60" s="12"/>
      <c r="M60" s="12"/>
      <c r="N60" s="12"/>
      <c r="O60" s="37" t="str">
        <f>A60</f>
        <v>Onvoldoende</v>
      </c>
      <c r="P60" s="37" t="str">
        <f>B60</f>
        <v>O</v>
      </c>
      <c r="Q60" s="36" t="e">
        <f t="shared" si="10"/>
        <v>#REF!</v>
      </c>
      <c r="R60" s="36" t="e">
        <f t="shared" si="10"/>
        <v>#REF!</v>
      </c>
      <c r="S60" s="36" t="e">
        <f t="shared" si="10"/>
        <v>#REF!</v>
      </c>
    </row>
    <row r="61" spans="1:19" s="14" customFormat="1" ht="15">
      <c r="A61" s="25">
        <f>BASIS!A9</f>
        <v>0</v>
      </c>
      <c r="B61" s="25">
        <f>BASIS!B9</f>
        <v>0</v>
      </c>
      <c r="C61" s="26" t="e">
        <f>_xlfn.COUNTIFS(Input!#REF!,'TABELLEN - TEAM'!C$56,Input!$F:$F,'TABELLEN - TEAM'!$B61,Input!#REF!,'TABELLEN - TEAM'!$E$1)</f>
        <v>#REF!</v>
      </c>
      <c r="D61" s="26" t="e">
        <f>_xlfn.COUNTIFS(Input!#REF!,'TABELLEN - TEAM'!D$56,Input!$F:$F,'TABELLEN - TEAM'!$B61,Input!#REF!,'TABELLEN - TEAM'!$E$1)</f>
        <v>#REF!</v>
      </c>
      <c r="E61" s="38" t="e">
        <f>C61+D61</f>
        <v>#REF!</v>
      </c>
      <c r="F61" s="12"/>
      <c r="G61" s="12"/>
      <c r="H61" s="12"/>
      <c r="I61" s="12"/>
      <c r="J61" s="12"/>
      <c r="K61" s="12"/>
      <c r="L61" s="12"/>
      <c r="M61" s="12"/>
      <c r="N61" s="12"/>
      <c r="O61" s="37">
        <f>A61</f>
        <v>0</v>
      </c>
      <c r="P61" s="37">
        <f>B61</f>
        <v>0</v>
      </c>
      <c r="Q61" s="36" t="e">
        <f t="shared" si="10"/>
        <v>#REF!</v>
      </c>
      <c r="R61" s="36" t="e">
        <f t="shared" si="10"/>
        <v>#REF!</v>
      </c>
      <c r="S61" s="36" t="e">
        <f t="shared" si="10"/>
        <v>#REF!</v>
      </c>
    </row>
    <row r="62" spans="1:14" s="14" customFormat="1" ht="15">
      <c r="A62" s="12"/>
      <c r="B62" s="12"/>
      <c r="C62" s="38" t="e">
        <f>SUM(C57:C61)</f>
        <v>#REF!</v>
      </c>
      <c r="D62" s="38" t="e">
        <f>SUM(D57:D61)</f>
        <v>#REF!</v>
      </c>
      <c r="E62" s="38" t="e">
        <f>SUM(E57:E61)</f>
        <v>#REF!</v>
      </c>
      <c r="F62" s="12"/>
      <c r="G62" s="12"/>
      <c r="H62" s="12"/>
      <c r="I62" s="12"/>
      <c r="J62" s="12"/>
      <c r="K62" s="12"/>
      <c r="L62" s="12"/>
      <c r="M62" s="12"/>
      <c r="N62" s="12"/>
    </row>
    <row r="64" spans="1:15" s="14" customFormat="1" ht="15">
      <c r="A64" s="11" t="s">
        <v>58</v>
      </c>
      <c r="B64" s="12"/>
      <c r="C64" s="12"/>
      <c r="D64" s="12"/>
      <c r="E64" s="12"/>
      <c r="F64" s="12"/>
      <c r="G64" s="12"/>
      <c r="H64" s="12"/>
      <c r="I64" s="12"/>
      <c r="J64" s="12"/>
      <c r="K64" s="12"/>
      <c r="L64" s="12"/>
      <c r="M64" s="12"/>
      <c r="N64" s="12"/>
      <c r="O64" s="13" t="s">
        <v>58</v>
      </c>
    </row>
    <row r="65" spans="1:15" s="14" customFormat="1" ht="15">
      <c r="A65" s="11"/>
      <c r="B65" s="12"/>
      <c r="C65" s="12"/>
      <c r="D65" s="12"/>
      <c r="E65" s="12"/>
      <c r="F65" s="12"/>
      <c r="G65" s="12"/>
      <c r="H65" s="12"/>
      <c r="I65" s="12"/>
      <c r="J65" s="12"/>
      <c r="K65" s="12"/>
      <c r="L65" s="12"/>
      <c r="M65" s="12"/>
      <c r="N65" s="12"/>
      <c r="O65" s="13"/>
    </row>
    <row r="66" spans="1:20" s="14" customFormat="1" ht="15">
      <c r="A66" s="25"/>
      <c r="B66" s="12"/>
      <c r="C66" s="12"/>
      <c r="D66" s="12"/>
      <c r="E66" s="36" t="str">
        <f>BASIS!C43</f>
        <v>vast</v>
      </c>
      <c r="F66" s="36" t="str">
        <f>BASIS!C44</f>
        <v>tijdelijk</v>
      </c>
      <c r="G66" s="12"/>
      <c r="H66" s="12"/>
      <c r="I66" s="12"/>
      <c r="J66" s="12"/>
      <c r="K66" s="12"/>
      <c r="L66" s="12"/>
      <c r="M66" s="12"/>
      <c r="N66" s="12"/>
      <c r="O66" s="37"/>
      <c r="S66" s="37" t="str">
        <f>E66</f>
        <v>vast</v>
      </c>
      <c r="T66" s="37" t="str">
        <f>F66</f>
        <v>tijdelijk</v>
      </c>
    </row>
    <row r="67" spans="1:20" s="14" customFormat="1" ht="15">
      <c r="A67" s="23"/>
      <c r="B67" s="24"/>
      <c r="C67" s="25" t="str">
        <f>BASIS!A18</f>
        <v>Groeimogelijkheden verticaal direct</v>
      </c>
      <c r="D67" s="25" t="str">
        <f>BASIS!B18</f>
        <v>VOD</v>
      </c>
      <c r="E67" s="26" t="e">
        <f>_xlfn.COUNTIFS(Input!#REF!,'TABELLEN - TEAM'!E$66,Input!$G:$G,'TABELLEN - TEAM'!$D67,Input!#REF!,'TABELLEN - TEAM'!$E$1)</f>
        <v>#REF!</v>
      </c>
      <c r="F67" s="26" t="e">
        <f>_xlfn.COUNTIFS(Input!#REF!,'TABELLEN - TEAM'!F$66,Input!$G:$G,'TABELLEN - TEAM'!$D67,Input!#REF!,'TABELLEN - TEAM'!$E$1)</f>
        <v>#REF!</v>
      </c>
      <c r="G67" s="38" t="e">
        <f>F67+E67</f>
        <v>#REF!</v>
      </c>
      <c r="H67" s="12"/>
      <c r="I67" s="12"/>
      <c r="J67" s="12"/>
      <c r="K67" s="12"/>
      <c r="L67" s="12"/>
      <c r="M67" s="12"/>
      <c r="N67" s="12"/>
      <c r="O67" s="27"/>
      <c r="P67" s="28"/>
      <c r="Q67" s="37" t="str">
        <f aca="true" t="shared" si="11" ref="Q67:R70">C67</f>
        <v>Groeimogelijkheden verticaal direct</v>
      </c>
      <c r="R67" s="37" t="str">
        <f t="shared" si="11"/>
        <v>VOD</v>
      </c>
      <c r="S67" s="36" t="e">
        <f>E67/E$71</f>
        <v>#REF!</v>
      </c>
      <c r="T67" s="36" t="e">
        <f>F67/F$71</f>
        <v>#REF!</v>
      </c>
    </row>
    <row r="68" spans="1:20" s="14" customFormat="1" ht="15">
      <c r="A68" s="23"/>
      <c r="B68" s="24"/>
      <c r="C68" s="25" t="str">
        <f>BASIS!A17</f>
        <v>Groeimogelijkheden verticaal 1 à 2 jaar</v>
      </c>
      <c r="D68" s="25" t="str">
        <f>BASIS!B17</f>
        <v>VOT</v>
      </c>
      <c r="E68" s="26" t="e">
        <f>_xlfn.COUNTIFS(Input!#REF!,'TABELLEN - TEAM'!E$66,Input!$G:$G,'TABELLEN - TEAM'!$D68,Input!#REF!,'TABELLEN - TEAM'!$E$1)</f>
        <v>#REF!</v>
      </c>
      <c r="F68" s="26" t="e">
        <f>_xlfn.COUNTIFS(Input!#REF!,'TABELLEN - TEAM'!F$66,Input!$G:$G,'TABELLEN - TEAM'!$D68,Input!#REF!,'TABELLEN - TEAM'!$E$1)</f>
        <v>#REF!</v>
      </c>
      <c r="G68" s="38" t="e">
        <f>F68+E68</f>
        <v>#REF!</v>
      </c>
      <c r="H68" s="12"/>
      <c r="I68" s="12"/>
      <c r="J68" s="12"/>
      <c r="K68" s="12"/>
      <c r="L68" s="12"/>
      <c r="M68" s="12"/>
      <c r="N68" s="12"/>
      <c r="O68" s="27"/>
      <c r="P68" s="28"/>
      <c r="Q68" s="37" t="str">
        <f t="shared" si="11"/>
        <v>Groeimogelijkheden verticaal 1 à 2 jaar</v>
      </c>
      <c r="R68" s="37" t="str">
        <f t="shared" si="11"/>
        <v>VOT</v>
      </c>
      <c r="S68" s="36" t="e">
        <f>E68/E$71</f>
        <v>#REF!</v>
      </c>
      <c r="T68" s="36" t="e">
        <f>F68/F$71</f>
        <v>#REF!</v>
      </c>
    </row>
    <row r="69" spans="1:20" s="14" customFormat="1" ht="15">
      <c r="A69" s="23"/>
      <c r="B69" s="24"/>
      <c r="C69" s="25" t="str">
        <f>BASIS!A16</f>
        <v>Groeimogelijkheden huidig functieniveau</v>
      </c>
      <c r="D69" s="25" t="str">
        <f>BASIS!B16</f>
        <v>HO</v>
      </c>
      <c r="E69" s="26" t="e">
        <f>_xlfn.COUNTIFS(Input!#REF!,'TABELLEN - TEAM'!E$66,Input!$G:$G,'TABELLEN - TEAM'!$D69,Input!#REF!,'TABELLEN - TEAM'!$E$1)</f>
        <v>#REF!</v>
      </c>
      <c r="F69" s="26" t="e">
        <f>_xlfn.COUNTIFS(Input!#REF!,'TABELLEN - TEAM'!F$66,Input!$G:$G,'TABELLEN - TEAM'!$D69,Input!#REF!,'TABELLEN - TEAM'!$E$1)</f>
        <v>#REF!</v>
      </c>
      <c r="G69" s="38" t="e">
        <f>F69+E69</f>
        <v>#REF!</v>
      </c>
      <c r="H69" s="12"/>
      <c r="I69" s="12"/>
      <c r="J69" s="12"/>
      <c r="K69" s="12"/>
      <c r="L69" s="12"/>
      <c r="M69" s="12"/>
      <c r="N69" s="12"/>
      <c r="O69" s="27"/>
      <c r="P69" s="28"/>
      <c r="Q69" s="37" t="str">
        <f t="shared" si="11"/>
        <v>Groeimogelijkheden huidig functieniveau</v>
      </c>
      <c r="R69" s="37" t="str">
        <f t="shared" si="11"/>
        <v>HO</v>
      </c>
      <c r="S69" s="36" t="e">
        <f>E69/E$71</f>
        <v>#REF!</v>
      </c>
      <c r="T69" s="36" t="e">
        <f>F69/F$71</f>
        <v>#REF!</v>
      </c>
    </row>
    <row r="70" spans="1:20" s="14" customFormat="1" ht="15">
      <c r="A70" s="30"/>
      <c r="B70" s="31"/>
      <c r="C70" s="25" t="str">
        <f>BASIS!A15</f>
        <v>Grenzen bereikt</v>
      </c>
      <c r="D70" s="25" t="str">
        <f>BASIS!B15</f>
        <v>GB</v>
      </c>
      <c r="E70" s="26" t="e">
        <f>_xlfn.COUNTIFS(Input!#REF!,'TABELLEN - TEAM'!E$66,Input!$G:$G,'TABELLEN - TEAM'!$D70,Input!#REF!,'TABELLEN - TEAM'!$E$1)</f>
        <v>#REF!</v>
      </c>
      <c r="F70" s="26" t="e">
        <f>_xlfn.COUNTIFS(Input!#REF!,'TABELLEN - TEAM'!F$66,Input!$G:$G,'TABELLEN - TEAM'!$D70,Input!#REF!,'TABELLEN - TEAM'!$E$1)</f>
        <v>#REF!</v>
      </c>
      <c r="G70" s="38" t="e">
        <f>F70+E70</f>
        <v>#REF!</v>
      </c>
      <c r="H70" s="12"/>
      <c r="I70" s="12"/>
      <c r="J70" s="12"/>
      <c r="K70" s="12"/>
      <c r="L70" s="12"/>
      <c r="M70" s="12"/>
      <c r="N70" s="12"/>
      <c r="O70" s="33"/>
      <c r="P70" s="34"/>
      <c r="Q70" s="37" t="str">
        <f t="shared" si="11"/>
        <v>Grenzen bereikt</v>
      </c>
      <c r="R70" s="37" t="str">
        <f t="shared" si="11"/>
        <v>GB</v>
      </c>
      <c r="S70" s="36" t="e">
        <f>E70/E$71</f>
        <v>#REF!</v>
      </c>
      <c r="T70" s="36" t="e">
        <f>F70/F$71</f>
        <v>#REF!</v>
      </c>
    </row>
    <row r="71" spans="1:14" s="14" customFormat="1" ht="15">
      <c r="A71" s="12"/>
      <c r="B71" s="12"/>
      <c r="C71" s="12"/>
      <c r="D71" s="12"/>
      <c r="E71" s="38" t="e">
        <f>SUM(E67:E70)</f>
        <v>#REF!</v>
      </c>
      <c r="F71" s="38" t="e">
        <f>SUM(F67:F70)</f>
        <v>#REF!</v>
      </c>
      <c r="G71" s="38" t="e">
        <f>SUM(G67:G70)</f>
        <v>#REF!</v>
      </c>
      <c r="H71" s="12"/>
      <c r="I71" s="12"/>
      <c r="J71" s="12"/>
      <c r="K71" s="12"/>
      <c r="L71" s="12"/>
      <c r="M71" s="12"/>
      <c r="N71" s="12"/>
    </row>
    <row r="73" spans="1:15" s="14" customFormat="1" ht="15">
      <c r="A73" s="11" t="s">
        <v>62</v>
      </c>
      <c r="B73" s="12"/>
      <c r="C73" s="12"/>
      <c r="D73" s="12"/>
      <c r="E73" s="12"/>
      <c r="F73" s="12"/>
      <c r="G73" s="12"/>
      <c r="H73" s="12"/>
      <c r="I73" s="12"/>
      <c r="J73" s="12"/>
      <c r="K73" s="12"/>
      <c r="L73" s="12"/>
      <c r="M73" s="12"/>
      <c r="N73" s="12"/>
      <c r="O73" s="13" t="s">
        <v>62</v>
      </c>
    </row>
    <row r="74" spans="1:15" s="14" customFormat="1" ht="15">
      <c r="A74" s="11"/>
      <c r="B74" s="12"/>
      <c r="C74" s="12"/>
      <c r="D74" s="12"/>
      <c r="E74" s="12"/>
      <c r="F74" s="12"/>
      <c r="G74" s="12"/>
      <c r="H74" s="12"/>
      <c r="I74" s="12"/>
      <c r="J74" s="12"/>
      <c r="K74" s="12"/>
      <c r="L74" s="12"/>
      <c r="M74" s="12"/>
      <c r="N74" s="12"/>
      <c r="O74" s="13"/>
    </row>
    <row r="75" spans="1:18" s="14" customFormat="1" ht="15">
      <c r="A75" s="25"/>
      <c r="B75" s="12"/>
      <c r="C75" s="36" t="s">
        <v>60</v>
      </c>
      <c r="D75" s="36" t="s">
        <v>61</v>
      </c>
      <c r="E75" s="12"/>
      <c r="F75" s="12"/>
      <c r="G75" s="12"/>
      <c r="H75" s="12"/>
      <c r="I75" s="12"/>
      <c r="J75" s="12"/>
      <c r="K75" s="12"/>
      <c r="L75" s="12"/>
      <c r="M75" s="12"/>
      <c r="N75" s="12"/>
      <c r="O75" s="37"/>
      <c r="Q75" s="37" t="str">
        <f>C75</f>
        <v>man</v>
      </c>
      <c r="R75" s="37" t="str">
        <f>D75</f>
        <v>vrouw</v>
      </c>
    </row>
    <row r="76" spans="1:18" s="14" customFormat="1" ht="15">
      <c r="A76" s="25"/>
      <c r="B76" s="12"/>
      <c r="C76" s="36" t="s">
        <v>116</v>
      </c>
      <c r="D76" s="36" t="s">
        <v>117</v>
      </c>
      <c r="E76" s="12"/>
      <c r="F76" s="12"/>
      <c r="G76" s="12"/>
      <c r="H76" s="12"/>
      <c r="I76" s="12"/>
      <c r="J76" s="12"/>
      <c r="K76" s="12"/>
      <c r="L76" s="12"/>
      <c r="M76" s="12"/>
      <c r="N76" s="12"/>
      <c r="O76" s="37"/>
      <c r="Q76" s="37" t="str">
        <f>C76</f>
        <v>m</v>
      </c>
      <c r="R76" s="37" t="str">
        <f>D76</f>
        <v>v</v>
      </c>
    </row>
    <row r="77" spans="1:18" s="14" customFormat="1" ht="15">
      <c r="A77" s="25" t="str">
        <f>BASIS!A5</f>
        <v>Uitmuntend</v>
      </c>
      <c r="B77" s="25" t="str">
        <f>BASIS!B5</f>
        <v>U</v>
      </c>
      <c r="C77" s="26" t="e">
        <f>_xlfn.COUNTIFS(Input!#REF!,'TABELLEN - TEAM'!C$76,Input!$F:$F,'TABELLEN - TEAM'!$B77,Input!#REF!,'TABELLEN - TEAM'!$E$1)</f>
        <v>#REF!</v>
      </c>
      <c r="D77" s="26" t="e">
        <f>_xlfn.COUNTIFS(Input!#REF!,'TABELLEN - TEAM'!D$76,Input!$F:$F,'TABELLEN - TEAM'!$B77,Input!#REF!,'TABELLEN - TEAM'!$E$1)</f>
        <v>#REF!</v>
      </c>
      <c r="E77" s="38" t="e">
        <f>C77+D77</f>
        <v>#REF!</v>
      </c>
      <c r="F77" s="12"/>
      <c r="G77" s="12"/>
      <c r="H77" s="12"/>
      <c r="I77" s="12"/>
      <c r="J77" s="12"/>
      <c r="K77" s="12"/>
      <c r="L77" s="12"/>
      <c r="M77" s="12"/>
      <c r="N77" s="12"/>
      <c r="O77" s="37" t="str">
        <f aca="true" t="shared" si="12" ref="O77:P81">A77</f>
        <v>Uitmuntend</v>
      </c>
      <c r="P77" s="37" t="str">
        <f t="shared" si="12"/>
        <v>U</v>
      </c>
      <c r="Q77" s="36" t="e">
        <f>C77/C$82</f>
        <v>#REF!</v>
      </c>
      <c r="R77" s="36" t="e">
        <f>D77/D$82</f>
        <v>#REF!</v>
      </c>
    </row>
    <row r="78" spans="1:18" s="14" customFormat="1" ht="15">
      <c r="A78" s="25" t="str">
        <f>BASIS!A6</f>
        <v>Goed</v>
      </c>
      <c r="B78" s="25" t="str">
        <f>BASIS!B6</f>
        <v>G</v>
      </c>
      <c r="C78" s="26" t="e">
        <f>_xlfn.COUNTIFS(Input!#REF!,'TABELLEN - TEAM'!C$76,Input!$F:$F,'TABELLEN - TEAM'!$B78,Input!#REF!,'TABELLEN - TEAM'!$E$1)</f>
        <v>#REF!</v>
      </c>
      <c r="D78" s="26" t="e">
        <f>_xlfn.COUNTIFS(Input!#REF!,'TABELLEN - TEAM'!D$76,Input!$F:$F,'TABELLEN - TEAM'!$B78,Input!#REF!,'TABELLEN - TEAM'!$E$1)</f>
        <v>#REF!</v>
      </c>
      <c r="E78" s="38" t="e">
        <f>C78+D78</f>
        <v>#REF!</v>
      </c>
      <c r="F78" s="12"/>
      <c r="G78" s="12"/>
      <c r="H78" s="12"/>
      <c r="I78" s="12"/>
      <c r="J78" s="12"/>
      <c r="K78" s="12"/>
      <c r="L78" s="12"/>
      <c r="M78" s="12"/>
      <c r="N78" s="12"/>
      <c r="O78" s="37" t="str">
        <f t="shared" si="12"/>
        <v>Goed</v>
      </c>
      <c r="P78" s="37" t="str">
        <f t="shared" si="12"/>
        <v>G</v>
      </c>
      <c r="Q78" s="36" t="e">
        <f>C78/C$82</f>
        <v>#REF!</v>
      </c>
      <c r="R78" s="36" t="e">
        <f>D78/D$82</f>
        <v>#REF!</v>
      </c>
    </row>
    <row r="79" spans="1:18" s="14" customFormat="1" ht="15">
      <c r="A79" s="25"/>
      <c r="B79" s="25"/>
      <c r="C79" s="26"/>
      <c r="D79" s="26"/>
      <c r="E79" s="38"/>
      <c r="F79" s="12"/>
      <c r="G79" s="12"/>
      <c r="H79" s="12"/>
      <c r="I79" s="12"/>
      <c r="J79" s="12"/>
      <c r="K79" s="12"/>
      <c r="L79" s="12"/>
      <c r="M79" s="12"/>
      <c r="N79" s="12"/>
      <c r="O79" s="37"/>
      <c r="P79" s="37"/>
      <c r="Q79" s="36"/>
      <c r="R79" s="36"/>
    </row>
    <row r="80" spans="1:18" s="14" customFormat="1" ht="15">
      <c r="A80" s="25" t="str">
        <f>BASIS!A8</f>
        <v>Onvoldoende</v>
      </c>
      <c r="B80" s="25" t="str">
        <f>BASIS!B8</f>
        <v>O</v>
      </c>
      <c r="C80" s="26" t="e">
        <f>_xlfn.COUNTIFS(Input!#REF!,'TABELLEN - TEAM'!C$76,Input!$F:$F,'TABELLEN - TEAM'!$B80,Input!#REF!,'TABELLEN - TEAM'!$E$1)</f>
        <v>#REF!</v>
      </c>
      <c r="D80" s="26" t="e">
        <f>_xlfn.COUNTIFS(Input!#REF!,'TABELLEN - TEAM'!D$76,Input!$F:$F,'TABELLEN - TEAM'!$B80,Input!#REF!,'TABELLEN - TEAM'!$E$1)</f>
        <v>#REF!</v>
      </c>
      <c r="E80" s="38" t="e">
        <f>C80+D80</f>
        <v>#REF!</v>
      </c>
      <c r="F80" s="12"/>
      <c r="G80" s="12"/>
      <c r="H80" s="12"/>
      <c r="I80" s="12"/>
      <c r="J80" s="12"/>
      <c r="K80" s="12"/>
      <c r="L80" s="12"/>
      <c r="M80" s="12"/>
      <c r="N80" s="12"/>
      <c r="O80" s="37" t="str">
        <f t="shared" si="12"/>
        <v>Onvoldoende</v>
      </c>
      <c r="P80" s="37" t="str">
        <f t="shared" si="12"/>
        <v>O</v>
      </c>
      <c r="Q80" s="36" t="e">
        <f>C80/C$82</f>
        <v>#REF!</v>
      </c>
      <c r="R80" s="36" t="e">
        <f>D80/D$82</f>
        <v>#REF!</v>
      </c>
    </row>
    <row r="81" spans="1:18" s="14" customFormat="1" ht="15">
      <c r="A81" s="25">
        <f>BASIS!A9</f>
        <v>0</v>
      </c>
      <c r="B81" s="25">
        <f>BASIS!B9</f>
        <v>0</v>
      </c>
      <c r="C81" s="26" t="e">
        <f>_xlfn.COUNTIFS(Input!#REF!,'TABELLEN - TEAM'!C$76,Input!$F:$F,'TABELLEN - TEAM'!$B81,Input!#REF!,'TABELLEN - TEAM'!$E$1)</f>
        <v>#REF!</v>
      </c>
      <c r="D81" s="26" t="e">
        <f>_xlfn.COUNTIFS(Input!#REF!,'TABELLEN - TEAM'!D$76,Input!$F:$F,'TABELLEN - TEAM'!$B81,Input!#REF!,'TABELLEN - TEAM'!$E$1)</f>
        <v>#REF!</v>
      </c>
      <c r="E81" s="38" t="e">
        <f>C81+D81</f>
        <v>#REF!</v>
      </c>
      <c r="F81" s="12"/>
      <c r="G81" s="12"/>
      <c r="H81" s="12"/>
      <c r="I81" s="12"/>
      <c r="J81" s="12"/>
      <c r="K81" s="12"/>
      <c r="L81" s="12"/>
      <c r="M81" s="12"/>
      <c r="N81" s="12"/>
      <c r="O81" s="37">
        <f t="shared" si="12"/>
        <v>0</v>
      </c>
      <c r="P81" s="37">
        <f t="shared" si="12"/>
        <v>0</v>
      </c>
      <c r="Q81" s="36" t="e">
        <f>C81/C$82</f>
        <v>#REF!</v>
      </c>
      <c r="R81" s="36" t="e">
        <f>D81/D$82</f>
        <v>#REF!</v>
      </c>
    </row>
    <row r="82" spans="1:14" s="14" customFormat="1" ht="15">
      <c r="A82" s="12"/>
      <c r="B82" s="12"/>
      <c r="C82" s="38" t="e">
        <f>SUM(C77:C81)</f>
        <v>#REF!</v>
      </c>
      <c r="D82" s="38" t="e">
        <f>SUM(D77:D81)</f>
        <v>#REF!</v>
      </c>
      <c r="E82" s="38" t="e">
        <f>SUM(E77:E81)</f>
        <v>#REF!</v>
      </c>
      <c r="F82" s="12"/>
      <c r="G82" s="12"/>
      <c r="H82" s="12"/>
      <c r="I82" s="12"/>
      <c r="J82" s="12"/>
      <c r="K82" s="12"/>
      <c r="L82" s="12"/>
      <c r="M82" s="12"/>
      <c r="N82" s="12"/>
    </row>
    <row r="84" spans="1:15" s="14" customFormat="1" ht="15">
      <c r="A84" s="11" t="s">
        <v>63</v>
      </c>
      <c r="B84" s="12"/>
      <c r="C84" s="12"/>
      <c r="D84" s="12"/>
      <c r="E84" s="12"/>
      <c r="F84" s="12"/>
      <c r="G84" s="12"/>
      <c r="H84" s="12"/>
      <c r="I84" s="12"/>
      <c r="J84" s="12"/>
      <c r="K84" s="12"/>
      <c r="L84" s="12"/>
      <c r="M84" s="12"/>
      <c r="N84" s="12"/>
      <c r="O84" s="13" t="s">
        <v>63</v>
      </c>
    </row>
    <row r="85" spans="1:20" s="14" customFormat="1" ht="15">
      <c r="A85" s="11"/>
      <c r="B85" s="12"/>
      <c r="C85" s="12"/>
      <c r="D85" s="12"/>
      <c r="E85" s="12" t="s">
        <v>60</v>
      </c>
      <c r="F85" s="12" t="s">
        <v>61</v>
      </c>
      <c r="G85" s="12"/>
      <c r="H85" s="12"/>
      <c r="I85" s="12"/>
      <c r="J85" s="12"/>
      <c r="K85" s="12"/>
      <c r="L85" s="12"/>
      <c r="M85" s="12"/>
      <c r="N85" s="12"/>
      <c r="O85" s="13"/>
      <c r="S85" s="37" t="str">
        <f>E85</f>
        <v>man</v>
      </c>
      <c r="T85" s="37" t="str">
        <f>F85</f>
        <v>vrouw</v>
      </c>
    </row>
    <row r="86" spans="1:20" s="14" customFormat="1" ht="15">
      <c r="A86" s="25"/>
      <c r="B86" s="12"/>
      <c r="C86" s="12"/>
      <c r="D86" s="12"/>
      <c r="E86" s="36" t="s">
        <v>116</v>
      </c>
      <c r="F86" s="36" t="s">
        <v>117</v>
      </c>
      <c r="G86" s="12"/>
      <c r="H86" s="12"/>
      <c r="I86" s="12"/>
      <c r="J86" s="12"/>
      <c r="K86" s="12"/>
      <c r="L86" s="12"/>
      <c r="M86" s="12"/>
      <c r="N86" s="12"/>
      <c r="O86" s="37"/>
      <c r="S86" s="37" t="str">
        <f>E86</f>
        <v>m</v>
      </c>
      <c r="T86" s="37" t="str">
        <f>F86</f>
        <v>v</v>
      </c>
    </row>
    <row r="87" spans="1:20" s="14" customFormat="1" ht="15">
      <c r="A87" s="23"/>
      <c r="B87" s="24"/>
      <c r="C87" s="25" t="str">
        <f>BASIS!A18</f>
        <v>Groeimogelijkheden verticaal direct</v>
      </c>
      <c r="D87" s="25" t="str">
        <f>BASIS!B18</f>
        <v>VOD</v>
      </c>
      <c r="E87" s="26" t="e">
        <f>_xlfn.COUNTIFS(Input!$G:$G,$D87,Input!#REF!,'TABELLEN - TEAM'!E$86,Input!#REF!,'TABELLEN - TEAM'!$E$1)</f>
        <v>#REF!</v>
      </c>
      <c r="F87" s="26" t="e">
        <f>_xlfn.COUNTIFS(Input!$G:$G,$D87,Input!#REF!,'TABELLEN - TEAM'!F$86,Input!#REF!,'TABELLEN - TEAM'!$E$1)</f>
        <v>#REF!</v>
      </c>
      <c r="G87" s="38" t="e">
        <f>F87+E87</f>
        <v>#REF!</v>
      </c>
      <c r="H87" s="12"/>
      <c r="I87" s="12"/>
      <c r="J87" s="12"/>
      <c r="K87" s="12"/>
      <c r="L87" s="12"/>
      <c r="M87" s="12"/>
      <c r="N87" s="12"/>
      <c r="O87" s="27"/>
      <c r="P87" s="28"/>
      <c r="Q87" s="37" t="str">
        <f aca="true" t="shared" si="13" ref="Q87:R90">C87</f>
        <v>Groeimogelijkheden verticaal direct</v>
      </c>
      <c r="R87" s="37" t="str">
        <f t="shared" si="13"/>
        <v>VOD</v>
      </c>
      <c r="S87" s="36" t="e">
        <f>E87/E$91</f>
        <v>#REF!</v>
      </c>
      <c r="T87" s="36" t="e">
        <f>F87/F$91</f>
        <v>#REF!</v>
      </c>
    </row>
    <row r="88" spans="1:20" s="14" customFormat="1" ht="15">
      <c r="A88" s="23"/>
      <c r="B88" s="24"/>
      <c r="C88" s="25" t="str">
        <f>BASIS!A17</f>
        <v>Groeimogelijkheden verticaal 1 à 2 jaar</v>
      </c>
      <c r="D88" s="25" t="str">
        <f>BASIS!B17</f>
        <v>VOT</v>
      </c>
      <c r="E88" s="26" t="e">
        <f>_xlfn.COUNTIFS(Input!$G:$G,$D88,Input!#REF!,'TABELLEN - TEAM'!E$86,Input!#REF!,'TABELLEN - TEAM'!$E$1)</f>
        <v>#REF!</v>
      </c>
      <c r="F88" s="26" t="e">
        <f>_xlfn.COUNTIFS(Input!$G:$G,$D88,Input!#REF!,'TABELLEN - TEAM'!F$86,Input!#REF!,'TABELLEN - TEAM'!$E$1)</f>
        <v>#REF!</v>
      </c>
      <c r="G88" s="38" t="e">
        <f>F88+E88</f>
        <v>#REF!</v>
      </c>
      <c r="H88" s="12"/>
      <c r="I88" s="12"/>
      <c r="J88" s="12"/>
      <c r="K88" s="12"/>
      <c r="L88" s="12"/>
      <c r="M88" s="12"/>
      <c r="N88" s="12"/>
      <c r="O88" s="27"/>
      <c r="P88" s="28"/>
      <c r="Q88" s="37" t="str">
        <f t="shared" si="13"/>
        <v>Groeimogelijkheden verticaal 1 à 2 jaar</v>
      </c>
      <c r="R88" s="37" t="str">
        <f t="shared" si="13"/>
        <v>VOT</v>
      </c>
      <c r="S88" s="36" t="e">
        <f>E88/E$91</f>
        <v>#REF!</v>
      </c>
      <c r="T88" s="36" t="e">
        <f>F88/F$91</f>
        <v>#REF!</v>
      </c>
    </row>
    <row r="89" spans="1:20" s="14" customFormat="1" ht="15">
      <c r="A89" s="23"/>
      <c r="B89" s="24"/>
      <c r="C89" s="25" t="str">
        <f>BASIS!A16</f>
        <v>Groeimogelijkheden huidig functieniveau</v>
      </c>
      <c r="D89" s="25" t="str">
        <f>BASIS!B16</f>
        <v>HO</v>
      </c>
      <c r="E89" s="26" t="e">
        <f>_xlfn.COUNTIFS(Input!$G:$G,$D89,Input!#REF!,'TABELLEN - TEAM'!E$86,Input!#REF!,'TABELLEN - TEAM'!$E$1)</f>
        <v>#REF!</v>
      </c>
      <c r="F89" s="26" t="e">
        <f>_xlfn.COUNTIFS(Input!$G:$G,$D89,Input!#REF!,'TABELLEN - TEAM'!F$86,Input!#REF!,'TABELLEN - TEAM'!$E$1)</f>
        <v>#REF!</v>
      </c>
      <c r="G89" s="38" t="e">
        <f>F89+E89</f>
        <v>#REF!</v>
      </c>
      <c r="H89" s="12"/>
      <c r="I89" s="12"/>
      <c r="J89" s="12"/>
      <c r="K89" s="12"/>
      <c r="L89" s="12"/>
      <c r="M89" s="12"/>
      <c r="N89" s="12"/>
      <c r="O89" s="27"/>
      <c r="P89" s="28"/>
      <c r="Q89" s="37" t="str">
        <f t="shared" si="13"/>
        <v>Groeimogelijkheden huidig functieniveau</v>
      </c>
      <c r="R89" s="37" t="str">
        <f t="shared" si="13"/>
        <v>HO</v>
      </c>
      <c r="S89" s="36" t="e">
        <f>E89/E$91</f>
        <v>#REF!</v>
      </c>
      <c r="T89" s="36" t="e">
        <f>F89/F$91</f>
        <v>#REF!</v>
      </c>
    </row>
    <row r="90" spans="1:20" s="14" customFormat="1" ht="15">
      <c r="A90" s="30"/>
      <c r="B90" s="31"/>
      <c r="C90" s="25" t="str">
        <f>BASIS!A15</f>
        <v>Grenzen bereikt</v>
      </c>
      <c r="D90" s="25" t="str">
        <f>BASIS!B15</f>
        <v>GB</v>
      </c>
      <c r="E90" s="26" t="e">
        <f>_xlfn.COUNTIFS(Input!$G:$G,$D90,Input!#REF!,'TABELLEN - TEAM'!E$86,Input!#REF!,'TABELLEN - TEAM'!$E$1)</f>
        <v>#REF!</v>
      </c>
      <c r="F90" s="26" t="e">
        <f>_xlfn.COUNTIFS(Input!$G:$G,$D90,Input!#REF!,'TABELLEN - TEAM'!F$86,Input!#REF!,'TABELLEN - TEAM'!$E$1)</f>
        <v>#REF!</v>
      </c>
      <c r="G90" s="38" t="e">
        <f>F90+E90</f>
        <v>#REF!</v>
      </c>
      <c r="H90" s="12"/>
      <c r="I90" s="12"/>
      <c r="J90" s="12"/>
      <c r="K90" s="12"/>
      <c r="L90" s="12"/>
      <c r="M90" s="12"/>
      <c r="N90" s="12"/>
      <c r="O90" s="33"/>
      <c r="P90" s="34"/>
      <c r="Q90" s="37" t="str">
        <f t="shared" si="13"/>
        <v>Grenzen bereikt</v>
      </c>
      <c r="R90" s="37" t="str">
        <f t="shared" si="13"/>
        <v>GB</v>
      </c>
      <c r="S90" s="36" t="e">
        <f>E90/E$91</f>
        <v>#REF!</v>
      </c>
      <c r="T90" s="36" t="e">
        <f>F90/F$91</f>
        <v>#REF!</v>
      </c>
    </row>
    <row r="91" spans="1:14" s="14" customFormat="1" ht="15">
      <c r="A91" s="12"/>
      <c r="B91" s="12"/>
      <c r="C91" s="12"/>
      <c r="D91" s="12"/>
      <c r="E91" s="38" t="e">
        <f>SUM(E87:E90)</f>
        <v>#REF!</v>
      </c>
      <c r="F91" s="38" t="e">
        <f>SUM(F87:F90)</f>
        <v>#REF!</v>
      </c>
      <c r="G91" s="38" t="e">
        <f>SUM(G87:G90)</f>
        <v>#REF!</v>
      </c>
      <c r="H91" s="12"/>
      <c r="I91" s="12"/>
      <c r="J91" s="12"/>
      <c r="K91" s="12"/>
      <c r="L91" s="12"/>
      <c r="M91" s="12"/>
      <c r="N91" s="12"/>
    </row>
    <row r="93" spans="1:15" s="14" customFormat="1" ht="15">
      <c r="A93" s="11" t="s">
        <v>120</v>
      </c>
      <c r="B93" s="12"/>
      <c r="C93" s="12"/>
      <c r="D93" s="12"/>
      <c r="E93" s="12"/>
      <c r="F93" s="12"/>
      <c r="G93" s="12"/>
      <c r="H93" s="12"/>
      <c r="I93" s="12"/>
      <c r="J93" s="12"/>
      <c r="K93" s="12"/>
      <c r="L93" s="12"/>
      <c r="M93" s="12"/>
      <c r="N93" s="12"/>
      <c r="O93" s="13" t="s">
        <v>120</v>
      </c>
    </row>
    <row r="95" spans="1:20" s="14" customFormat="1" ht="15">
      <c r="A95" s="12" t="s">
        <v>0</v>
      </c>
      <c r="B95" s="12" t="str">
        <f>BASIS!A5</f>
        <v>Uitmuntend</v>
      </c>
      <c r="C95" s="12" t="str">
        <f>BASIS!A6</f>
        <v>Goed</v>
      </c>
      <c r="D95" s="14" t="str">
        <f>BASIS!A7</f>
        <v>Voldoende</v>
      </c>
      <c r="E95" s="12" t="str">
        <f>BASIS!A8</f>
        <v>Onvoldoende</v>
      </c>
      <c r="F95" s="12">
        <f>BASIS!A9</f>
        <v>0</v>
      </c>
      <c r="G95" s="12"/>
      <c r="H95" s="12"/>
      <c r="I95" s="12"/>
      <c r="J95" s="12"/>
      <c r="K95" s="12"/>
      <c r="L95" s="12"/>
      <c r="M95" s="12"/>
      <c r="N95" s="12"/>
      <c r="O95" s="14" t="s">
        <v>0</v>
      </c>
      <c r="P95" s="37" t="str">
        <f aca="true" t="shared" si="14" ref="P95:R96">B95</f>
        <v>Uitmuntend</v>
      </c>
      <c r="Q95" s="37" t="str">
        <f t="shared" si="14"/>
        <v>Goed</v>
      </c>
      <c r="R95" s="37" t="str">
        <f t="shared" si="14"/>
        <v>Voldoende</v>
      </c>
      <c r="S95" s="37" t="str">
        <f>E95</f>
        <v>Onvoldoende</v>
      </c>
      <c r="T95" s="37">
        <f>F95</f>
        <v>0</v>
      </c>
    </row>
    <row r="96" spans="1:20" s="14" customFormat="1" ht="15">
      <c r="A96" s="12"/>
      <c r="B96" s="12" t="str">
        <f>BASIS!B5</f>
        <v>U</v>
      </c>
      <c r="C96" s="12" t="str">
        <f>BASIS!B6</f>
        <v>G</v>
      </c>
      <c r="D96" s="14" t="str">
        <f>BASIS!B7</f>
        <v>V</v>
      </c>
      <c r="E96" s="12" t="str">
        <f>BASIS!B8</f>
        <v>O</v>
      </c>
      <c r="F96" s="12">
        <f>BASIS!B9</f>
        <v>0</v>
      </c>
      <c r="G96" s="12"/>
      <c r="H96" s="12"/>
      <c r="I96" s="12"/>
      <c r="J96" s="12"/>
      <c r="K96" s="12"/>
      <c r="L96" s="12"/>
      <c r="M96" s="12"/>
      <c r="N96" s="12"/>
      <c r="P96" s="37" t="str">
        <f t="shared" si="14"/>
        <v>U</v>
      </c>
      <c r="Q96" s="37" t="str">
        <f t="shared" si="14"/>
        <v>G</v>
      </c>
      <c r="R96" s="37" t="str">
        <f t="shared" si="14"/>
        <v>V</v>
      </c>
      <c r="S96" s="37" t="str">
        <f>E96</f>
        <v>O</v>
      </c>
      <c r="T96" s="37">
        <f>F96</f>
        <v>0</v>
      </c>
    </row>
    <row r="97" spans="1:20" s="14" customFormat="1" ht="15">
      <c r="A97" s="12" t="str">
        <f>BASIS!A43</f>
        <v>Functie 1</v>
      </c>
      <c r="B97" s="12" t="e">
        <f>_xlfn.COUNTIFS(Input!#REF!,'TABELLEN - TEAM'!$A97,Input!$F:$F,'TABELLEN - TEAM'!B$96,Input!#REF!,'TABELLEN - TEAM'!$E$1)</f>
        <v>#REF!</v>
      </c>
      <c r="C97" s="12" t="e">
        <f>_xlfn.COUNTIFS(Input!#REF!,'TABELLEN - TEAM'!$A97,Input!$F:$F,'TABELLEN - TEAM'!C$96,Input!#REF!,'TABELLEN - TEAM'!$E$1)</f>
        <v>#REF!</v>
      </c>
      <c r="D97" s="12" t="e">
        <f>_xlfn.COUNTIFS(Input!#REF!,'TABELLEN - TEAM'!$A97,Input!$F:$F,'TABELLEN - TEAM'!D$96,Input!#REF!,'TABELLEN - TEAM'!$E$1)</f>
        <v>#REF!</v>
      </c>
      <c r="E97" s="12" t="e">
        <f>_xlfn.COUNTIFS(Input!#REF!,'TABELLEN - TEAM'!$A97,Input!$F:$F,'TABELLEN - TEAM'!E$96,Input!#REF!,'TABELLEN - TEAM'!$E$1)</f>
        <v>#REF!</v>
      </c>
      <c r="F97" s="12" t="e">
        <f>_xlfn.COUNTIFS(Input!#REF!,'TABELLEN - TEAM'!$A97,Input!$F:$F,'TABELLEN - TEAM'!F$96,Input!#REF!,'TABELLEN - TEAM'!$E$1)</f>
        <v>#REF!</v>
      </c>
      <c r="G97" s="12" t="e">
        <f aca="true" t="shared" si="15" ref="G97:G121">SUM(B97:F97)</f>
        <v>#REF!</v>
      </c>
      <c r="H97" s="12"/>
      <c r="I97" s="12"/>
      <c r="J97" s="12"/>
      <c r="K97" s="12"/>
      <c r="L97" s="12"/>
      <c r="M97" s="12"/>
      <c r="N97" s="12"/>
      <c r="O97" s="37" t="str">
        <f aca="true" t="shared" si="16" ref="O97:O121">A97</f>
        <v>Functie 1</v>
      </c>
      <c r="P97" s="14" t="e">
        <f aca="true" t="shared" si="17" ref="P97:P121">B97/$G97</f>
        <v>#REF!</v>
      </c>
      <c r="Q97" s="14" t="e">
        <f aca="true" t="shared" si="18" ref="Q97:Q121">C97/$G97</f>
        <v>#REF!</v>
      </c>
      <c r="R97" s="14" t="e">
        <f aca="true" t="shared" si="19" ref="R97:R121">D97/$G97</f>
        <v>#REF!</v>
      </c>
      <c r="S97" s="14" t="e">
        <f aca="true" t="shared" si="20" ref="S97:S121">E97/$G97</f>
        <v>#REF!</v>
      </c>
      <c r="T97" s="14" t="e">
        <f aca="true" t="shared" si="21" ref="T97:T121">F97/$G97</f>
        <v>#REF!</v>
      </c>
    </row>
    <row r="98" spans="1:20" s="14" customFormat="1" ht="15">
      <c r="A98" s="12" t="str">
        <f>BASIS!A44</f>
        <v>Functie 2</v>
      </c>
      <c r="B98" s="12" t="e">
        <f>_xlfn.COUNTIFS(Input!#REF!,'TABELLEN - TEAM'!$A98,Input!$F:$F,'TABELLEN - TEAM'!B$96,Input!#REF!,'TABELLEN - TEAM'!$E$1)</f>
        <v>#REF!</v>
      </c>
      <c r="C98" s="12" t="e">
        <f>_xlfn.COUNTIFS(Input!#REF!,'TABELLEN - TEAM'!$A98,Input!$F:$F,'TABELLEN - TEAM'!C$96,Input!#REF!,'TABELLEN - TEAM'!$E$1)</f>
        <v>#REF!</v>
      </c>
      <c r="D98" s="12" t="e">
        <f>_xlfn.COUNTIFS(Input!#REF!,'TABELLEN - TEAM'!$A98,Input!$F:$F,'TABELLEN - TEAM'!D$96,Input!#REF!,'TABELLEN - TEAM'!$E$1)</f>
        <v>#REF!</v>
      </c>
      <c r="E98" s="12" t="e">
        <f>_xlfn.COUNTIFS(Input!#REF!,'TABELLEN - TEAM'!$A98,Input!$F:$F,'TABELLEN - TEAM'!E$96,Input!#REF!,'TABELLEN - TEAM'!$E$1)</f>
        <v>#REF!</v>
      </c>
      <c r="F98" s="12" t="e">
        <f>_xlfn.COUNTIFS(Input!#REF!,'TABELLEN - TEAM'!$A98,Input!$F:$F,'TABELLEN - TEAM'!F$96,Input!#REF!,'TABELLEN - TEAM'!$E$1)</f>
        <v>#REF!</v>
      </c>
      <c r="G98" s="12" t="e">
        <f t="shared" si="15"/>
        <v>#REF!</v>
      </c>
      <c r="H98" s="12"/>
      <c r="I98" s="12"/>
      <c r="J98" s="12"/>
      <c r="K98" s="12"/>
      <c r="L98" s="12"/>
      <c r="M98" s="12"/>
      <c r="N98" s="12"/>
      <c r="O98" s="37" t="str">
        <f t="shared" si="16"/>
        <v>Functie 2</v>
      </c>
      <c r="P98" s="14" t="e">
        <f t="shared" si="17"/>
        <v>#REF!</v>
      </c>
      <c r="Q98" s="14" t="e">
        <f t="shared" si="18"/>
        <v>#REF!</v>
      </c>
      <c r="R98" s="14" t="e">
        <f t="shared" si="19"/>
        <v>#REF!</v>
      </c>
      <c r="S98" s="14" t="e">
        <f t="shared" si="20"/>
        <v>#REF!</v>
      </c>
      <c r="T98" s="14" t="e">
        <f t="shared" si="21"/>
        <v>#REF!</v>
      </c>
    </row>
    <row r="99" spans="1:20" s="14" customFormat="1" ht="15">
      <c r="A99" s="12" t="str">
        <f>BASIS!A45</f>
        <v>Functie 3</v>
      </c>
      <c r="B99" s="12" t="e">
        <f>_xlfn.COUNTIFS(Input!#REF!,'TABELLEN - TEAM'!$A99,Input!$F:$F,'TABELLEN - TEAM'!B$96,Input!#REF!,'TABELLEN - TEAM'!$E$1)</f>
        <v>#REF!</v>
      </c>
      <c r="C99" s="12" t="e">
        <f>_xlfn.COUNTIFS(Input!#REF!,'TABELLEN - TEAM'!$A99,Input!$F:$F,'TABELLEN - TEAM'!C$96,Input!#REF!,'TABELLEN - TEAM'!$E$1)</f>
        <v>#REF!</v>
      </c>
      <c r="D99" s="12" t="e">
        <f>_xlfn.COUNTIFS(Input!#REF!,'TABELLEN - TEAM'!$A99,Input!$F:$F,'TABELLEN - TEAM'!D$96,Input!#REF!,'TABELLEN - TEAM'!$E$1)</f>
        <v>#REF!</v>
      </c>
      <c r="E99" s="12" t="e">
        <f>_xlfn.COUNTIFS(Input!#REF!,'TABELLEN - TEAM'!$A99,Input!$F:$F,'TABELLEN - TEAM'!E$96,Input!#REF!,'TABELLEN - TEAM'!$E$1)</f>
        <v>#REF!</v>
      </c>
      <c r="F99" s="12" t="e">
        <f>_xlfn.COUNTIFS(Input!#REF!,'TABELLEN - TEAM'!$A99,Input!$F:$F,'TABELLEN - TEAM'!F$96,Input!#REF!,'TABELLEN - TEAM'!$E$1)</f>
        <v>#REF!</v>
      </c>
      <c r="G99" s="12" t="e">
        <f t="shared" si="15"/>
        <v>#REF!</v>
      </c>
      <c r="H99" s="12"/>
      <c r="I99" s="12"/>
      <c r="J99" s="12"/>
      <c r="K99" s="12"/>
      <c r="L99" s="12"/>
      <c r="M99" s="12"/>
      <c r="N99" s="12"/>
      <c r="O99" s="37" t="str">
        <f t="shared" si="16"/>
        <v>Functie 3</v>
      </c>
      <c r="P99" s="14" t="e">
        <f t="shared" si="17"/>
        <v>#REF!</v>
      </c>
      <c r="Q99" s="14" t="e">
        <f t="shared" si="18"/>
        <v>#REF!</v>
      </c>
      <c r="R99" s="14" t="e">
        <f t="shared" si="19"/>
        <v>#REF!</v>
      </c>
      <c r="S99" s="14" t="e">
        <f t="shared" si="20"/>
        <v>#REF!</v>
      </c>
      <c r="T99" s="14" t="e">
        <f t="shared" si="21"/>
        <v>#REF!</v>
      </c>
    </row>
    <row r="100" spans="1:20" s="14" customFormat="1" ht="15">
      <c r="A100" s="12" t="str">
        <f>BASIS!A46</f>
        <v>Functie 4</v>
      </c>
      <c r="B100" s="12" t="e">
        <f>_xlfn.COUNTIFS(Input!#REF!,'TABELLEN - TEAM'!$A100,Input!$F:$F,'TABELLEN - TEAM'!B$96,Input!#REF!,'TABELLEN - TEAM'!$E$1)</f>
        <v>#REF!</v>
      </c>
      <c r="C100" s="12" t="e">
        <f>_xlfn.COUNTIFS(Input!#REF!,'TABELLEN - TEAM'!$A100,Input!$F:$F,'TABELLEN - TEAM'!C$96,Input!#REF!,'TABELLEN - TEAM'!$E$1)</f>
        <v>#REF!</v>
      </c>
      <c r="D100" s="12" t="e">
        <f>_xlfn.COUNTIFS(Input!#REF!,'TABELLEN - TEAM'!$A100,Input!$F:$F,'TABELLEN - TEAM'!D$96,Input!#REF!,'TABELLEN - TEAM'!$E$1)</f>
        <v>#REF!</v>
      </c>
      <c r="E100" s="12" t="e">
        <f>_xlfn.COUNTIFS(Input!#REF!,'TABELLEN - TEAM'!$A100,Input!$F:$F,'TABELLEN - TEAM'!E$96,Input!#REF!,'TABELLEN - TEAM'!$E$1)</f>
        <v>#REF!</v>
      </c>
      <c r="F100" s="12" t="e">
        <f>_xlfn.COUNTIFS(Input!#REF!,'TABELLEN - TEAM'!$A100,Input!$F:$F,'TABELLEN - TEAM'!F$96,Input!#REF!,'TABELLEN - TEAM'!$E$1)</f>
        <v>#REF!</v>
      </c>
      <c r="G100" s="12" t="e">
        <f t="shared" si="15"/>
        <v>#REF!</v>
      </c>
      <c r="H100" s="12"/>
      <c r="I100" s="12"/>
      <c r="J100" s="12"/>
      <c r="K100" s="12"/>
      <c r="L100" s="12"/>
      <c r="M100" s="12"/>
      <c r="N100" s="12"/>
      <c r="O100" s="37" t="str">
        <f t="shared" si="16"/>
        <v>Functie 4</v>
      </c>
      <c r="P100" s="14" t="e">
        <f t="shared" si="17"/>
        <v>#REF!</v>
      </c>
      <c r="Q100" s="14" t="e">
        <f t="shared" si="18"/>
        <v>#REF!</v>
      </c>
      <c r="R100" s="14" t="e">
        <f t="shared" si="19"/>
        <v>#REF!</v>
      </c>
      <c r="S100" s="14" t="e">
        <f t="shared" si="20"/>
        <v>#REF!</v>
      </c>
      <c r="T100" s="14" t="e">
        <f t="shared" si="21"/>
        <v>#REF!</v>
      </c>
    </row>
    <row r="101" spans="1:20" s="14" customFormat="1" ht="15">
      <c r="A101" s="12" t="str">
        <f>BASIS!A47</f>
        <v>Functie 5</v>
      </c>
      <c r="B101" s="12" t="e">
        <f>_xlfn.COUNTIFS(Input!#REF!,'TABELLEN - TEAM'!$A101,Input!$F:$F,'TABELLEN - TEAM'!B$96,Input!#REF!,'TABELLEN - TEAM'!$E$1)</f>
        <v>#REF!</v>
      </c>
      <c r="C101" s="12" t="e">
        <f>_xlfn.COUNTIFS(Input!#REF!,'TABELLEN - TEAM'!$A101,Input!$F:$F,'TABELLEN - TEAM'!C$96,Input!#REF!,'TABELLEN - TEAM'!$E$1)</f>
        <v>#REF!</v>
      </c>
      <c r="D101" s="12" t="e">
        <f>_xlfn.COUNTIFS(Input!#REF!,'TABELLEN - TEAM'!$A101,Input!$F:$F,'TABELLEN - TEAM'!D$96,Input!#REF!,'TABELLEN - TEAM'!$E$1)</f>
        <v>#REF!</v>
      </c>
      <c r="E101" s="12" t="e">
        <f>_xlfn.COUNTIFS(Input!#REF!,'TABELLEN - TEAM'!$A101,Input!$F:$F,'TABELLEN - TEAM'!E$96,Input!#REF!,'TABELLEN - TEAM'!$E$1)</f>
        <v>#REF!</v>
      </c>
      <c r="F101" s="12" t="e">
        <f>_xlfn.COUNTIFS(Input!#REF!,'TABELLEN - TEAM'!$A101,Input!$F:$F,'TABELLEN - TEAM'!F$96,Input!#REF!,'TABELLEN - TEAM'!$E$1)</f>
        <v>#REF!</v>
      </c>
      <c r="G101" s="12" t="e">
        <f t="shared" si="15"/>
        <v>#REF!</v>
      </c>
      <c r="H101" s="12"/>
      <c r="I101" s="12"/>
      <c r="J101" s="12"/>
      <c r="K101" s="12"/>
      <c r="L101" s="12"/>
      <c r="M101" s="12"/>
      <c r="N101" s="12"/>
      <c r="O101" s="37" t="str">
        <f t="shared" si="16"/>
        <v>Functie 5</v>
      </c>
      <c r="P101" s="14" t="e">
        <f t="shared" si="17"/>
        <v>#REF!</v>
      </c>
      <c r="Q101" s="14" t="e">
        <f t="shared" si="18"/>
        <v>#REF!</v>
      </c>
      <c r="R101" s="14" t="e">
        <f t="shared" si="19"/>
        <v>#REF!</v>
      </c>
      <c r="S101" s="14" t="e">
        <f t="shared" si="20"/>
        <v>#REF!</v>
      </c>
      <c r="T101" s="14" t="e">
        <f t="shared" si="21"/>
        <v>#REF!</v>
      </c>
    </row>
    <row r="102" spans="1:20" s="14" customFormat="1" ht="15">
      <c r="A102" s="12" t="str">
        <f>BASIS!A48</f>
        <v>Functie 6</v>
      </c>
      <c r="B102" s="12" t="e">
        <f>_xlfn.COUNTIFS(Input!#REF!,'TABELLEN - TEAM'!$A102,Input!$F:$F,'TABELLEN - TEAM'!B$96,Input!#REF!,'TABELLEN - TEAM'!$E$1)</f>
        <v>#REF!</v>
      </c>
      <c r="C102" s="12" t="e">
        <f>_xlfn.COUNTIFS(Input!#REF!,'TABELLEN - TEAM'!$A102,Input!$F:$F,'TABELLEN - TEAM'!C$96,Input!#REF!,'TABELLEN - TEAM'!$E$1)</f>
        <v>#REF!</v>
      </c>
      <c r="D102" s="12" t="e">
        <f>_xlfn.COUNTIFS(Input!#REF!,'TABELLEN - TEAM'!$A102,Input!$F:$F,'TABELLEN - TEAM'!D$96,Input!#REF!,'TABELLEN - TEAM'!$E$1)</f>
        <v>#REF!</v>
      </c>
      <c r="E102" s="12" t="e">
        <f>_xlfn.COUNTIFS(Input!#REF!,'TABELLEN - TEAM'!$A102,Input!$F:$F,'TABELLEN - TEAM'!E$96,Input!#REF!,'TABELLEN - TEAM'!$E$1)</f>
        <v>#REF!</v>
      </c>
      <c r="F102" s="12" t="e">
        <f>_xlfn.COUNTIFS(Input!#REF!,'TABELLEN - TEAM'!$A102,Input!$F:$F,'TABELLEN - TEAM'!F$96,Input!#REF!,'TABELLEN - TEAM'!$E$1)</f>
        <v>#REF!</v>
      </c>
      <c r="G102" s="12" t="e">
        <f t="shared" si="15"/>
        <v>#REF!</v>
      </c>
      <c r="H102" s="12"/>
      <c r="I102" s="12"/>
      <c r="J102" s="12"/>
      <c r="K102" s="12"/>
      <c r="L102" s="12"/>
      <c r="M102" s="12"/>
      <c r="N102" s="12"/>
      <c r="O102" s="37" t="str">
        <f t="shared" si="16"/>
        <v>Functie 6</v>
      </c>
      <c r="P102" s="14" t="e">
        <f t="shared" si="17"/>
        <v>#REF!</v>
      </c>
      <c r="Q102" s="14" t="e">
        <f t="shared" si="18"/>
        <v>#REF!</v>
      </c>
      <c r="R102" s="14" t="e">
        <f t="shared" si="19"/>
        <v>#REF!</v>
      </c>
      <c r="S102" s="14" t="e">
        <f t="shared" si="20"/>
        <v>#REF!</v>
      </c>
      <c r="T102" s="14" t="e">
        <f t="shared" si="21"/>
        <v>#REF!</v>
      </c>
    </row>
    <row r="103" spans="1:20" s="14" customFormat="1" ht="15">
      <c r="A103" s="12" t="str">
        <f>BASIS!A49</f>
        <v>Functie 7</v>
      </c>
      <c r="B103" s="12" t="e">
        <f>_xlfn.COUNTIFS(Input!#REF!,'TABELLEN - TEAM'!$A103,Input!$F:$F,'TABELLEN - TEAM'!B$96,Input!#REF!,'TABELLEN - TEAM'!$E$1)</f>
        <v>#REF!</v>
      </c>
      <c r="C103" s="12" t="e">
        <f>_xlfn.COUNTIFS(Input!#REF!,'TABELLEN - TEAM'!$A103,Input!$F:$F,'TABELLEN - TEAM'!C$96,Input!#REF!,'TABELLEN - TEAM'!$E$1)</f>
        <v>#REF!</v>
      </c>
      <c r="D103" s="12" t="e">
        <f>_xlfn.COUNTIFS(Input!#REF!,'TABELLEN - TEAM'!$A103,Input!$F:$F,'TABELLEN - TEAM'!D$96,Input!#REF!,'TABELLEN - TEAM'!$E$1)</f>
        <v>#REF!</v>
      </c>
      <c r="E103" s="12" t="e">
        <f>_xlfn.COUNTIFS(Input!#REF!,'TABELLEN - TEAM'!$A103,Input!$F:$F,'TABELLEN - TEAM'!E$96,Input!#REF!,'TABELLEN - TEAM'!$E$1)</f>
        <v>#REF!</v>
      </c>
      <c r="F103" s="12" t="e">
        <f>_xlfn.COUNTIFS(Input!#REF!,'TABELLEN - TEAM'!$A103,Input!$F:$F,'TABELLEN - TEAM'!F$96,Input!#REF!,'TABELLEN - TEAM'!$E$1)</f>
        <v>#REF!</v>
      </c>
      <c r="G103" s="12" t="e">
        <f t="shared" si="15"/>
        <v>#REF!</v>
      </c>
      <c r="H103" s="12"/>
      <c r="I103" s="12"/>
      <c r="J103" s="12"/>
      <c r="K103" s="12"/>
      <c r="L103" s="12"/>
      <c r="M103" s="12"/>
      <c r="N103" s="12"/>
      <c r="O103" s="37" t="str">
        <f t="shared" si="16"/>
        <v>Functie 7</v>
      </c>
      <c r="P103" s="14" t="e">
        <f t="shared" si="17"/>
        <v>#REF!</v>
      </c>
      <c r="Q103" s="14" t="e">
        <f t="shared" si="18"/>
        <v>#REF!</v>
      </c>
      <c r="R103" s="14" t="e">
        <f t="shared" si="19"/>
        <v>#REF!</v>
      </c>
      <c r="S103" s="14" t="e">
        <f t="shared" si="20"/>
        <v>#REF!</v>
      </c>
      <c r="T103" s="14" t="e">
        <f t="shared" si="21"/>
        <v>#REF!</v>
      </c>
    </row>
    <row r="104" spans="1:20" s="14" customFormat="1" ht="15">
      <c r="A104" s="12" t="str">
        <f>BASIS!A50</f>
        <v>Functie 8</v>
      </c>
      <c r="B104" s="12" t="e">
        <f>_xlfn.COUNTIFS(Input!#REF!,'TABELLEN - TEAM'!$A104,Input!$F:$F,'TABELLEN - TEAM'!B$96,Input!#REF!,'TABELLEN - TEAM'!$E$1)</f>
        <v>#REF!</v>
      </c>
      <c r="C104" s="12" t="e">
        <f>_xlfn.COUNTIFS(Input!#REF!,'TABELLEN - TEAM'!$A104,Input!$F:$F,'TABELLEN - TEAM'!C$96,Input!#REF!,'TABELLEN - TEAM'!$E$1)</f>
        <v>#REF!</v>
      </c>
      <c r="D104" s="12" t="e">
        <f>_xlfn.COUNTIFS(Input!#REF!,'TABELLEN - TEAM'!$A104,Input!$F:$F,'TABELLEN - TEAM'!D$96,Input!#REF!,'TABELLEN - TEAM'!$E$1)</f>
        <v>#REF!</v>
      </c>
      <c r="E104" s="12" t="e">
        <f>_xlfn.COUNTIFS(Input!#REF!,'TABELLEN - TEAM'!$A104,Input!$F:$F,'TABELLEN - TEAM'!E$96,Input!#REF!,'TABELLEN - TEAM'!$E$1)</f>
        <v>#REF!</v>
      </c>
      <c r="F104" s="12" t="e">
        <f>_xlfn.COUNTIFS(Input!#REF!,'TABELLEN - TEAM'!$A104,Input!$F:$F,'TABELLEN - TEAM'!F$96,Input!#REF!,'TABELLEN - TEAM'!$E$1)</f>
        <v>#REF!</v>
      </c>
      <c r="G104" s="12" t="e">
        <f t="shared" si="15"/>
        <v>#REF!</v>
      </c>
      <c r="H104" s="12"/>
      <c r="I104" s="12"/>
      <c r="J104" s="12"/>
      <c r="K104" s="12"/>
      <c r="L104" s="12"/>
      <c r="M104" s="12"/>
      <c r="N104" s="12"/>
      <c r="O104" s="37" t="str">
        <f t="shared" si="16"/>
        <v>Functie 8</v>
      </c>
      <c r="P104" s="14" t="e">
        <f t="shared" si="17"/>
        <v>#REF!</v>
      </c>
      <c r="Q104" s="14" t="e">
        <f t="shared" si="18"/>
        <v>#REF!</v>
      </c>
      <c r="R104" s="14" t="e">
        <f t="shared" si="19"/>
        <v>#REF!</v>
      </c>
      <c r="S104" s="14" t="e">
        <f t="shared" si="20"/>
        <v>#REF!</v>
      </c>
      <c r="T104" s="14" t="e">
        <f t="shared" si="21"/>
        <v>#REF!</v>
      </c>
    </row>
    <row r="105" spans="1:20" s="14" customFormat="1" ht="15">
      <c r="A105" s="12" t="str">
        <f>BASIS!A51</f>
        <v>Functie 9</v>
      </c>
      <c r="B105" s="12" t="e">
        <f>_xlfn.COUNTIFS(Input!#REF!,'TABELLEN - TEAM'!$A105,Input!$F:$F,'TABELLEN - TEAM'!B$96,Input!#REF!,'TABELLEN - TEAM'!$E$1)</f>
        <v>#REF!</v>
      </c>
      <c r="C105" s="12" t="e">
        <f>_xlfn.COUNTIFS(Input!#REF!,'TABELLEN - TEAM'!$A105,Input!$F:$F,'TABELLEN - TEAM'!C$96,Input!#REF!,'TABELLEN - TEAM'!$E$1)</f>
        <v>#REF!</v>
      </c>
      <c r="D105" s="12" t="e">
        <f>_xlfn.COUNTIFS(Input!#REF!,'TABELLEN - TEAM'!$A105,Input!$F:$F,'TABELLEN - TEAM'!D$96,Input!#REF!,'TABELLEN - TEAM'!$E$1)</f>
        <v>#REF!</v>
      </c>
      <c r="E105" s="12" t="e">
        <f>_xlfn.COUNTIFS(Input!#REF!,'TABELLEN - TEAM'!$A105,Input!$F:$F,'TABELLEN - TEAM'!E$96,Input!#REF!,'TABELLEN - TEAM'!$E$1)</f>
        <v>#REF!</v>
      </c>
      <c r="F105" s="12" t="e">
        <f>_xlfn.COUNTIFS(Input!#REF!,'TABELLEN - TEAM'!$A105,Input!$F:$F,'TABELLEN - TEAM'!F$96,Input!#REF!,'TABELLEN - TEAM'!$E$1)</f>
        <v>#REF!</v>
      </c>
      <c r="G105" s="12" t="e">
        <f t="shared" si="15"/>
        <v>#REF!</v>
      </c>
      <c r="H105" s="12"/>
      <c r="I105" s="12"/>
      <c r="J105" s="12"/>
      <c r="K105" s="12"/>
      <c r="L105" s="12"/>
      <c r="M105" s="12"/>
      <c r="N105" s="12"/>
      <c r="O105" s="37" t="str">
        <f t="shared" si="16"/>
        <v>Functie 9</v>
      </c>
      <c r="P105" s="14" t="e">
        <f t="shared" si="17"/>
        <v>#REF!</v>
      </c>
      <c r="Q105" s="14" t="e">
        <f t="shared" si="18"/>
        <v>#REF!</v>
      </c>
      <c r="R105" s="14" t="e">
        <f t="shared" si="19"/>
        <v>#REF!</v>
      </c>
      <c r="S105" s="14" t="e">
        <f t="shared" si="20"/>
        <v>#REF!</v>
      </c>
      <c r="T105" s="14" t="e">
        <f t="shared" si="21"/>
        <v>#REF!</v>
      </c>
    </row>
    <row r="106" spans="1:20" s="14" customFormat="1" ht="15">
      <c r="A106" s="12" t="str">
        <f>BASIS!A52</f>
        <v>Functie 10</v>
      </c>
      <c r="B106" s="12" t="e">
        <f>_xlfn.COUNTIFS(Input!#REF!,'TABELLEN - TEAM'!$A106,Input!$F:$F,'TABELLEN - TEAM'!B$96,Input!#REF!,'TABELLEN - TEAM'!$E$1)</f>
        <v>#REF!</v>
      </c>
      <c r="C106" s="12" t="e">
        <f>_xlfn.COUNTIFS(Input!#REF!,'TABELLEN - TEAM'!$A106,Input!$F:$F,'TABELLEN - TEAM'!C$96,Input!#REF!,'TABELLEN - TEAM'!$E$1)</f>
        <v>#REF!</v>
      </c>
      <c r="D106" s="12" t="e">
        <f>_xlfn.COUNTIFS(Input!#REF!,'TABELLEN - TEAM'!$A106,Input!$F:$F,'TABELLEN - TEAM'!D$96,Input!#REF!,'TABELLEN - TEAM'!$E$1)</f>
        <v>#REF!</v>
      </c>
      <c r="E106" s="12" t="e">
        <f>_xlfn.COUNTIFS(Input!#REF!,'TABELLEN - TEAM'!$A106,Input!$F:$F,'TABELLEN - TEAM'!E$96,Input!#REF!,'TABELLEN - TEAM'!$E$1)</f>
        <v>#REF!</v>
      </c>
      <c r="F106" s="12" t="e">
        <f>_xlfn.COUNTIFS(Input!#REF!,'TABELLEN - TEAM'!$A106,Input!$F:$F,'TABELLEN - TEAM'!F$96,Input!#REF!,'TABELLEN - TEAM'!$E$1)</f>
        <v>#REF!</v>
      </c>
      <c r="G106" s="12" t="e">
        <f t="shared" si="15"/>
        <v>#REF!</v>
      </c>
      <c r="H106" s="12"/>
      <c r="I106" s="12"/>
      <c r="J106" s="12"/>
      <c r="K106" s="12"/>
      <c r="L106" s="12"/>
      <c r="M106" s="12"/>
      <c r="N106" s="12"/>
      <c r="O106" s="37" t="str">
        <f t="shared" si="16"/>
        <v>Functie 10</v>
      </c>
      <c r="P106" s="14" t="e">
        <f t="shared" si="17"/>
        <v>#REF!</v>
      </c>
      <c r="Q106" s="14" t="e">
        <f t="shared" si="18"/>
        <v>#REF!</v>
      </c>
      <c r="R106" s="14" t="e">
        <f t="shared" si="19"/>
        <v>#REF!</v>
      </c>
      <c r="S106" s="14" t="e">
        <f t="shared" si="20"/>
        <v>#REF!</v>
      </c>
      <c r="T106" s="14" t="e">
        <f t="shared" si="21"/>
        <v>#REF!</v>
      </c>
    </row>
    <row r="107" spans="1:20" s="14" customFormat="1" ht="15">
      <c r="A107" s="12" t="str">
        <f>BASIS!A53</f>
        <v>Functie 11</v>
      </c>
      <c r="B107" s="12" t="e">
        <f>_xlfn.COUNTIFS(Input!#REF!,'TABELLEN - TEAM'!$A107,Input!$F:$F,'TABELLEN - TEAM'!B$96,Input!#REF!,'TABELLEN - TEAM'!$E$1)</f>
        <v>#REF!</v>
      </c>
      <c r="C107" s="12" t="e">
        <f>_xlfn.COUNTIFS(Input!#REF!,'TABELLEN - TEAM'!$A107,Input!$F:$F,'TABELLEN - TEAM'!C$96,Input!#REF!,'TABELLEN - TEAM'!$E$1)</f>
        <v>#REF!</v>
      </c>
      <c r="D107" s="12" t="e">
        <f>_xlfn.COUNTIFS(Input!#REF!,'TABELLEN - TEAM'!$A107,Input!$F:$F,'TABELLEN - TEAM'!D$96,Input!#REF!,'TABELLEN - TEAM'!$E$1)</f>
        <v>#REF!</v>
      </c>
      <c r="E107" s="12" t="e">
        <f>_xlfn.COUNTIFS(Input!#REF!,'TABELLEN - TEAM'!$A107,Input!$F:$F,'TABELLEN - TEAM'!E$96,Input!#REF!,'TABELLEN - TEAM'!$E$1)</f>
        <v>#REF!</v>
      </c>
      <c r="F107" s="12" t="e">
        <f>_xlfn.COUNTIFS(Input!#REF!,'TABELLEN - TEAM'!$A107,Input!$F:$F,'TABELLEN - TEAM'!F$96,Input!#REF!,'TABELLEN - TEAM'!$E$1)</f>
        <v>#REF!</v>
      </c>
      <c r="G107" s="12" t="e">
        <f t="shared" si="15"/>
        <v>#REF!</v>
      </c>
      <c r="H107" s="12"/>
      <c r="I107" s="12"/>
      <c r="J107" s="12"/>
      <c r="K107" s="12"/>
      <c r="L107" s="12"/>
      <c r="M107" s="12"/>
      <c r="N107" s="12"/>
      <c r="O107" s="37" t="str">
        <f t="shared" si="16"/>
        <v>Functie 11</v>
      </c>
      <c r="P107" s="14" t="e">
        <f t="shared" si="17"/>
        <v>#REF!</v>
      </c>
      <c r="Q107" s="14" t="e">
        <f t="shared" si="18"/>
        <v>#REF!</v>
      </c>
      <c r="R107" s="14" t="e">
        <f t="shared" si="19"/>
        <v>#REF!</v>
      </c>
      <c r="S107" s="14" t="e">
        <f t="shared" si="20"/>
        <v>#REF!</v>
      </c>
      <c r="T107" s="14" t="e">
        <f t="shared" si="21"/>
        <v>#REF!</v>
      </c>
    </row>
    <row r="108" spans="1:20" s="14" customFormat="1" ht="15">
      <c r="A108" s="12" t="str">
        <f>BASIS!A54</f>
        <v>Functie 12</v>
      </c>
      <c r="B108" s="12" t="e">
        <f>_xlfn.COUNTIFS(Input!#REF!,'TABELLEN - TEAM'!$A108,Input!$F:$F,'TABELLEN - TEAM'!B$96,Input!#REF!,'TABELLEN - TEAM'!$E$1)</f>
        <v>#REF!</v>
      </c>
      <c r="C108" s="12" t="e">
        <f>_xlfn.COUNTIFS(Input!#REF!,'TABELLEN - TEAM'!$A108,Input!$F:$F,'TABELLEN - TEAM'!C$96,Input!#REF!,'TABELLEN - TEAM'!$E$1)</f>
        <v>#REF!</v>
      </c>
      <c r="D108" s="12" t="e">
        <f>_xlfn.COUNTIFS(Input!#REF!,'TABELLEN - TEAM'!$A108,Input!$F:$F,'TABELLEN - TEAM'!D$96,Input!#REF!,'TABELLEN - TEAM'!$E$1)</f>
        <v>#REF!</v>
      </c>
      <c r="E108" s="12" t="e">
        <f>_xlfn.COUNTIFS(Input!#REF!,'TABELLEN - TEAM'!$A108,Input!$F:$F,'TABELLEN - TEAM'!E$96,Input!#REF!,'TABELLEN - TEAM'!$E$1)</f>
        <v>#REF!</v>
      </c>
      <c r="F108" s="12" t="e">
        <f>_xlfn.COUNTIFS(Input!#REF!,'TABELLEN - TEAM'!$A108,Input!$F:$F,'TABELLEN - TEAM'!F$96,Input!#REF!,'TABELLEN - TEAM'!$E$1)</f>
        <v>#REF!</v>
      </c>
      <c r="G108" s="12" t="e">
        <f t="shared" si="15"/>
        <v>#REF!</v>
      </c>
      <c r="H108" s="12"/>
      <c r="I108" s="12"/>
      <c r="J108" s="12"/>
      <c r="K108" s="12"/>
      <c r="L108" s="12"/>
      <c r="M108" s="12"/>
      <c r="N108" s="12"/>
      <c r="O108" s="37" t="str">
        <f t="shared" si="16"/>
        <v>Functie 12</v>
      </c>
      <c r="P108" s="14" t="e">
        <f t="shared" si="17"/>
        <v>#REF!</v>
      </c>
      <c r="Q108" s="14" t="e">
        <f t="shared" si="18"/>
        <v>#REF!</v>
      </c>
      <c r="R108" s="14" t="e">
        <f t="shared" si="19"/>
        <v>#REF!</v>
      </c>
      <c r="S108" s="14" t="e">
        <f t="shared" si="20"/>
        <v>#REF!</v>
      </c>
      <c r="T108" s="14" t="e">
        <f t="shared" si="21"/>
        <v>#REF!</v>
      </c>
    </row>
    <row r="109" spans="1:20" s="14" customFormat="1" ht="15">
      <c r="A109" s="12" t="str">
        <f>BASIS!A55</f>
        <v>Functie 13</v>
      </c>
      <c r="B109" s="12" t="e">
        <f>_xlfn.COUNTIFS(Input!#REF!,'TABELLEN - TEAM'!$A109,Input!$F:$F,'TABELLEN - TEAM'!B$96,Input!#REF!,'TABELLEN - TEAM'!$E$1)</f>
        <v>#REF!</v>
      </c>
      <c r="C109" s="12" t="e">
        <f>_xlfn.COUNTIFS(Input!#REF!,'TABELLEN - TEAM'!$A109,Input!$F:$F,'TABELLEN - TEAM'!C$96,Input!#REF!,'TABELLEN - TEAM'!$E$1)</f>
        <v>#REF!</v>
      </c>
      <c r="D109" s="12" t="e">
        <f>_xlfn.COUNTIFS(Input!#REF!,'TABELLEN - TEAM'!$A109,Input!$F:$F,'TABELLEN - TEAM'!D$96,Input!#REF!,'TABELLEN - TEAM'!$E$1)</f>
        <v>#REF!</v>
      </c>
      <c r="E109" s="12" t="e">
        <f>_xlfn.COUNTIFS(Input!#REF!,'TABELLEN - TEAM'!$A109,Input!$F:$F,'TABELLEN - TEAM'!E$96,Input!#REF!,'TABELLEN - TEAM'!$E$1)</f>
        <v>#REF!</v>
      </c>
      <c r="F109" s="12" t="e">
        <f>_xlfn.COUNTIFS(Input!#REF!,'TABELLEN - TEAM'!$A109,Input!$F:$F,'TABELLEN - TEAM'!F$96,Input!#REF!,'TABELLEN - TEAM'!$E$1)</f>
        <v>#REF!</v>
      </c>
      <c r="G109" s="12" t="e">
        <f t="shared" si="15"/>
        <v>#REF!</v>
      </c>
      <c r="H109" s="12"/>
      <c r="I109" s="12"/>
      <c r="J109" s="12"/>
      <c r="K109" s="12"/>
      <c r="L109" s="12"/>
      <c r="M109" s="12"/>
      <c r="N109" s="12"/>
      <c r="O109" s="37" t="str">
        <f t="shared" si="16"/>
        <v>Functie 13</v>
      </c>
      <c r="P109" s="14" t="e">
        <f t="shared" si="17"/>
        <v>#REF!</v>
      </c>
      <c r="Q109" s="14" t="e">
        <f t="shared" si="18"/>
        <v>#REF!</v>
      </c>
      <c r="R109" s="14" t="e">
        <f t="shared" si="19"/>
        <v>#REF!</v>
      </c>
      <c r="S109" s="14" t="e">
        <f t="shared" si="20"/>
        <v>#REF!</v>
      </c>
      <c r="T109" s="14" t="e">
        <f t="shared" si="21"/>
        <v>#REF!</v>
      </c>
    </row>
    <row r="110" spans="1:20" s="14" customFormat="1" ht="15">
      <c r="A110" s="12" t="str">
        <f>BASIS!A56</f>
        <v>Functie 14</v>
      </c>
      <c r="B110" s="12" t="e">
        <f>_xlfn.COUNTIFS(Input!#REF!,'TABELLEN - TEAM'!$A110,Input!$F:$F,'TABELLEN - TEAM'!B$96,Input!#REF!,'TABELLEN - TEAM'!$E$1)</f>
        <v>#REF!</v>
      </c>
      <c r="C110" s="12" t="e">
        <f>_xlfn.COUNTIFS(Input!#REF!,'TABELLEN - TEAM'!$A110,Input!$F:$F,'TABELLEN - TEAM'!C$96,Input!#REF!,'TABELLEN - TEAM'!$E$1)</f>
        <v>#REF!</v>
      </c>
      <c r="D110" s="12" t="e">
        <f>_xlfn.COUNTIFS(Input!#REF!,'TABELLEN - TEAM'!$A110,Input!$F:$F,'TABELLEN - TEAM'!D$96,Input!#REF!,'TABELLEN - TEAM'!$E$1)</f>
        <v>#REF!</v>
      </c>
      <c r="E110" s="12" t="e">
        <f>_xlfn.COUNTIFS(Input!#REF!,'TABELLEN - TEAM'!$A110,Input!$F:$F,'TABELLEN - TEAM'!E$96,Input!#REF!,'TABELLEN - TEAM'!$E$1)</f>
        <v>#REF!</v>
      </c>
      <c r="F110" s="12" t="e">
        <f>_xlfn.COUNTIFS(Input!#REF!,'TABELLEN - TEAM'!$A110,Input!$F:$F,'TABELLEN - TEAM'!F$96,Input!#REF!,'TABELLEN - TEAM'!$E$1)</f>
        <v>#REF!</v>
      </c>
      <c r="G110" s="12" t="e">
        <f t="shared" si="15"/>
        <v>#REF!</v>
      </c>
      <c r="H110" s="12"/>
      <c r="I110" s="12"/>
      <c r="J110" s="12"/>
      <c r="K110" s="12"/>
      <c r="L110" s="12"/>
      <c r="M110" s="12"/>
      <c r="N110" s="12"/>
      <c r="O110" s="37" t="str">
        <f t="shared" si="16"/>
        <v>Functie 14</v>
      </c>
      <c r="P110" s="14" t="e">
        <f t="shared" si="17"/>
        <v>#REF!</v>
      </c>
      <c r="Q110" s="14" t="e">
        <f t="shared" si="18"/>
        <v>#REF!</v>
      </c>
      <c r="R110" s="14" t="e">
        <f t="shared" si="19"/>
        <v>#REF!</v>
      </c>
      <c r="S110" s="14" t="e">
        <f t="shared" si="20"/>
        <v>#REF!</v>
      </c>
      <c r="T110" s="14" t="e">
        <f t="shared" si="21"/>
        <v>#REF!</v>
      </c>
    </row>
    <row r="111" spans="1:20" s="14" customFormat="1" ht="15">
      <c r="A111" s="12" t="str">
        <f>BASIS!A57</f>
        <v>Functie 15</v>
      </c>
      <c r="B111" s="12" t="e">
        <f>_xlfn.COUNTIFS(Input!#REF!,'TABELLEN - TEAM'!$A111,Input!$F:$F,'TABELLEN - TEAM'!B$96,Input!#REF!,'TABELLEN - TEAM'!$E$1)</f>
        <v>#REF!</v>
      </c>
      <c r="C111" s="12" t="e">
        <f>_xlfn.COUNTIFS(Input!#REF!,'TABELLEN - TEAM'!$A111,Input!$F:$F,'TABELLEN - TEAM'!C$96,Input!#REF!,'TABELLEN - TEAM'!$E$1)</f>
        <v>#REF!</v>
      </c>
      <c r="D111" s="12" t="e">
        <f>_xlfn.COUNTIFS(Input!#REF!,'TABELLEN - TEAM'!$A111,Input!$F:$F,'TABELLEN - TEAM'!D$96,Input!#REF!,'TABELLEN - TEAM'!$E$1)</f>
        <v>#REF!</v>
      </c>
      <c r="E111" s="12" t="e">
        <f>_xlfn.COUNTIFS(Input!#REF!,'TABELLEN - TEAM'!$A111,Input!$F:$F,'TABELLEN - TEAM'!E$96,Input!#REF!,'TABELLEN - TEAM'!$E$1)</f>
        <v>#REF!</v>
      </c>
      <c r="F111" s="12" t="e">
        <f>_xlfn.COUNTIFS(Input!#REF!,'TABELLEN - TEAM'!$A111,Input!$F:$F,'TABELLEN - TEAM'!F$96,Input!#REF!,'TABELLEN - TEAM'!$E$1)</f>
        <v>#REF!</v>
      </c>
      <c r="G111" s="12" t="e">
        <f t="shared" si="15"/>
        <v>#REF!</v>
      </c>
      <c r="H111" s="12"/>
      <c r="I111" s="12"/>
      <c r="J111" s="12"/>
      <c r="K111" s="12"/>
      <c r="L111" s="12"/>
      <c r="M111" s="12"/>
      <c r="N111" s="12"/>
      <c r="O111" s="37" t="str">
        <f t="shared" si="16"/>
        <v>Functie 15</v>
      </c>
      <c r="P111" s="14" t="e">
        <f t="shared" si="17"/>
        <v>#REF!</v>
      </c>
      <c r="Q111" s="14" t="e">
        <f t="shared" si="18"/>
        <v>#REF!</v>
      </c>
      <c r="R111" s="14" t="e">
        <f t="shared" si="19"/>
        <v>#REF!</v>
      </c>
      <c r="S111" s="14" t="e">
        <f t="shared" si="20"/>
        <v>#REF!</v>
      </c>
      <c r="T111" s="14" t="e">
        <f t="shared" si="21"/>
        <v>#REF!</v>
      </c>
    </row>
    <row r="112" spans="1:20" s="14" customFormat="1" ht="15">
      <c r="A112" s="12" t="str">
        <f>BASIS!A58</f>
        <v>Functie 16</v>
      </c>
      <c r="B112" s="12" t="e">
        <f>_xlfn.COUNTIFS(Input!#REF!,'TABELLEN - TEAM'!$A112,Input!$F:$F,'TABELLEN - TEAM'!B$96,Input!#REF!,'TABELLEN - TEAM'!$E$1)</f>
        <v>#REF!</v>
      </c>
      <c r="C112" s="12" t="e">
        <f>_xlfn.COUNTIFS(Input!#REF!,'TABELLEN - TEAM'!$A112,Input!$F:$F,'TABELLEN - TEAM'!C$96,Input!#REF!,'TABELLEN - TEAM'!$E$1)</f>
        <v>#REF!</v>
      </c>
      <c r="D112" s="12" t="e">
        <f>_xlfn.COUNTIFS(Input!#REF!,'TABELLEN - TEAM'!$A112,Input!$F:$F,'TABELLEN - TEAM'!D$96,Input!#REF!,'TABELLEN - TEAM'!$E$1)</f>
        <v>#REF!</v>
      </c>
      <c r="E112" s="12" t="e">
        <f>_xlfn.COUNTIFS(Input!#REF!,'TABELLEN - TEAM'!$A112,Input!$F:$F,'TABELLEN - TEAM'!E$96,Input!#REF!,'TABELLEN - TEAM'!$E$1)</f>
        <v>#REF!</v>
      </c>
      <c r="F112" s="12" t="e">
        <f>_xlfn.COUNTIFS(Input!#REF!,'TABELLEN - TEAM'!$A112,Input!$F:$F,'TABELLEN - TEAM'!F$96,Input!#REF!,'TABELLEN - TEAM'!$E$1)</f>
        <v>#REF!</v>
      </c>
      <c r="G112" s="12" t="e">
        <f t="shared" si="15"/>
        <v>#REF!</v>
      </c>
      <c r="H112" s="12"/>
      <c r="I112" s="12"/>
      <c r="J112" s="12"/>
      <c r="K112" s="12"/>
      <c r="L112" s="12"/>
      <c r="M112" s="12"/>
      <c r="N112" s="12"/>
      <c r="O112" s="37" t="str">
        <f t="shared" si="16"/>
        <v>Functie 16</v>
      </c>
      <c r="P112" s="14" t="e">
        <f t="shared" si="17"/>
        <v>#REF!</v>
      </c>
      <c r="Q112" s="14" t="e">
        <f t="shared" si="18"/>
        <v>#REF!</v>
      </c>
      <c r="R112" s="14" t="e">
        <f t="shared" si="19"/>
        <v>#REF!</v>
      </c>
      <c r="S112" s="14" t="e">
        <f t="shared" si="20"/>
        <v>#REF!</v>
      </c>
      <c r="T112" s="14" t="e">
        <f t="shared" si="21"/>
        <v>#REF!</v>
      </c>
    </row>
    <row r="113" spans="1:20" s="14" customFormat="1" ht="15">
      <c r="A113" s="12" t="str">
        <f>BASIS!A59</f>
        <v>Functie 17</v>
      </c>
      <c r="B113" s="12" t="e">
        <f>_xlfn.COUNTIFS(Input!#REF!,'TABELLEN - TEAM'!$A113,Input!$F:$F,'TABELLEN - TEAM'!B$96,Input!#REF!,'TABELLEN - TEAM'!$E$1)</f>
        <v>#REF!</v>
      </c>
      <c r="C113" s="12" t="e">
        <f>_xlfn.COUNTIFS(Input!#REF!,'TABELLEN - TEAM'!$A113,Input!$F:$F,'TABELLEN - TEAM'!C$96,Input!#REF!,'TABELLEN - TEAM'!$E$1)</f>
        <v>#REF!</v>
      </c>
      <c r="D113" s="12" t="e">
        <f>_xlfn.COUNTIFS(Input!#REF!,'TABELLEN - TEAM'!$A113,Input!$F:$F,'TABELLEN - TEAM'!D$96,Input!#REF!,'TABELLEN - TEAM'!$E$1)</f>
        <v>#REF!</v>
      </c>
      <c r="E113" s="12" t="e">
        <f>_xlfn.COUNTIFS(Input!#REF!,'TABELLEN - TEAM'!$A113,Input!$F:$F,'TABELLEN - TEAM'!E$96,Input!#REF!,'TABELLEN - TEAM'!$E$1)</f>
        <v>#REF!</v>
      </c>
      <c r="F113" s="12" t="e">
        <f>_xlfn.COUNTIFS(Input!#REF!,'TABELLEN - TEAM'!$A113,Input!$F:$F,'TABELLEN - TEAM'!F$96,Input!#REF!,'TABELLEN - TEAM'!$E$1)</f>
        <v>#REF!</v>
      </c>
      <c r="G113" s="12" t="e">
        <f t="shared" si="15"/>
        <v>#REF!</v>
      </c>
      <c r="H113" s="12"/>
      <c r="I113" s="12"/>
      <c r="J113" s="12"/>
      <c r="K113" s="12"/>
      <c r="L113" s="12"/>
      <c r="M113" s="12"/>
      <c r="N113" s="12"/>
      <c r="O113" s="37" t="str">
        <f t="shared" si="16"/>
        <v>Functie 17</v>
      </c>
      <c r="P113" s="14" t="e">
        <f t="shared" si="17"/>
        <v>#REF!</v>
      </c>
      <c r="Q113" s="14" t="e">
        <f t="shared" si="18"/>
        <v>#REF!</v>
      </c>
      <c r="R113" s="14" t="e">
        <f t="shared" si="19"/>
        <v>#REF!</v>
      </c>
      <c r="S113" s="14" t="e">
        <f t="shared" si="20"/>
        <v>#REF!</v>
      </c>
      <c r="T113" s="14" t="e">
        <f t="shared" si="21"/>
        <v>#REF!</v>
      </c>
    </row>
    <row r="114" spans="1:20" s="14" customFormat="1" ht="15">
      <c r="A114" s="12" t="str">
        <f>BASIS!A60</f>
        <v>Functie 18</v>
      </c>
      <c r="B114" s="12" t="e">
        <f>_xlfn.COUNTIFS(Input!#REF!,'TABELLEN - TEAM'!$A114,Input!$F:$F,'TABELLEN - TEAM'!B$96,Input!#REF!,'TABELLEN - TEAM'!$E$1)</f>
        <v>#REF!</v>
      </c>
      <c r="C114" s="12" t="e">
        <f>_xlfn.COUNTIFS(Input!#REF!,'TABELLEN - TEAM'!$A114,Input!$F:$F,'TABELLEN - TEAM'!C$96,Input!#REF!,'TABELLEN - TEAM'!$E$1)</f>
        <v>#REF!</v>
      </c>
      <c r="D114" s="12" t="e">
        <f>_xlfn.COUNTIFS(Input!#REF!,'TABELLEN - TEAM'!$A114,Input!$F:$F,'TABELLEN - TEAM'!D$96,Input!#REF!,'TABELLEN - TEAM'!$E$1)</f>
        <v>#REF!</v>
      </c>
      <c r="E114" s="12" t="e">
        <f>_xlfn.COUNTIFS(Input!#REF!,'TABELLEN - TEAM'!$A114,Input!$F:$F,'TABELLEN - TEAM'!E$96,Input!#REF!,'TABELLEN - TEAM'!$E$1)</f>
        <v>#REF!</v>
      </c>
      <c r="F114" s="12" t="e">
        <f>_xlfn.COUNTIFS(Input!#REF!,'TABELLEN - TEAM'!$A114,Input!$F:$F,'TABELLEN - TEAM'!F$96,Input!#REF!,'TABELLEN - TEAM'!$E$1)</f>
        <v>#REF!</v>
      </c>
      <c r="G114" s="12" t="e">
        <f t="shared" si="15"/>
        <v>#REF!</v>
      </c>
      <c r="H114" s="12"/>
      <c r="I114" s="12"/>
      <c r="J114" s="12"/>
      <c r="K114" s="12"/>
      <c r="L114" s="12"/>
      <c r="M114" s="12"/>
      <c r="N114" s="12"/>
      <c r="O114" s="37" t="str">
        <f t="shared" si="16"/>
        <v>Functie 18</v>
      </c>
      <c r="P114" s="14" t="e">
        <f t="shared" si="17"/>
        <v>#REF!</v>
      </c>
      <c r="Q114" s="14" t="e">
        <f t="shared" si="18"/>
        <v>#REF!</v>
      </c>
      <c r="R114" s="14" t="e">
        <f t="shared" si="19"/>
        <v>#REF!</v>
      </c>
      <c r="S114" s="14" t="e">
        <f t="shared" si="20"/>
        <v>#REF!</v>
      </c>
      <c r="T114" s="14" t="e">
        <f t="shared" si="21"/>
        <v>#REF!</v>
      </c>
    </row>
    <row r="115" spans="1:20" s="14" customFormat="1" ht="15">
      <c r="A115" s="12" t="str">
        <f>BASIS!A61</f>
        <v>Functie 19</v>
      </c>
      <c r="B115" s="12" t="e">
        <f>_xlfn.COUNTIFS(Input!#REF!,'TABELLEN - TEAM'!$A115,Input!$F:$F,'TABELLEN - TEAM'!B$96,Input!#REF!,'TABELLEN - TEAM'!$E$1)</f>
        <v>#REF!</v>
      </c>
      <c r="C115" s="12" t="e">
        <f>_xlfn.COUNTIFS(Input!#REF!,'TABELLEN - TEAM'!$A115,Input!$F:$F,'TABELLEN - TEAM'!C$96,Input!#REF!,'TABELLEN - TEAM'!$E$1)</f>
        <v>#REF!</v>
      </c>
      <c r="D115" s="12" t="e">
        <f>_xlfn.COUNTIFS(Input!#REF!,'TABELLEN - TEAM'!$A115,Input!$F:$F,'TABELLEN - TEAM'!D$96,Input!#REF!,'TABELLEN - TEAM'!$E$1)</f>
        <v>#REF!</v>
      </c>
      <c r="E115" s="12" t="e">
        <f>_xlfn.COUNTIFS(Input!#REF!,'TABELLEN - TEAM'!$A115,Input!$F:$F,'TABELLEN - TEAM'!E$96,Input!#REF!,'TABELLEN - TEAM'!$E$1)</f>
        <v>#REF!</v>
      </c>
      <c r="F115" s="12" t="e">
        <f>_xlfn.COUNTIFS(Input!#REF!,'TABELLEN - TEAM'!$A115,Input!$F:$F,'TABELLEN - TEAM'!F$96,Input!#REF!,'TABELLEN - TEAM'!$E$1)</f>
        <v>#REF!</v>
      </c>
      <c r="G115" s="12" t="e">
        <f t="shared" si="15"/>
        <v>#REF!</v>
      </c>
      <c r="H115" s="12"/>
      <c r="I115" s="12"/>
      <c r="J115" s="12"/>
      <c r="K115" s="12"/>
      <c r="L115" s="12"/>
      <c r="M115" s="12"/>
      <c r="N115" s="12"/>
      <c r="O115" s="37" t="str">
        <f t="shared" si="16"/>
        <v>Functie 19</v>
      </c>
      <c r="P115" s="14" t="e">
        <f t="shared" si="17"/>
        <v>#REF!</v>
      </c>
      <c r="Q115" s="14" t="e">
        <f t="shared" si="18"/>
        <v>#REF!</v>
      </c>
      <c r="R115" s="14" t="e">
        <f t="shared" si="19"/>
        <v>#REF!</v>
      </c>
      <c r="S115" s="14" t="e">
        <f t="shared" si="20"/>
        <v>#REF!</v>
      </c>
      <c r="T115" s="14" t="e">
        <f t="shared" si="21"/>
        <v>#REF!</v>
      </c>
    </row>
    <row r="116" spans="1:20" s="14" customFormat="1" ht="15">
      <c r="A116" s="12" t="str">
        <f>BASIS!A62</f>
        <v>Functie 20</v>
      </c>
      <c r="B116" s="12" t="e">
        <f>_xlfn.COUNTIFS(Input!#REF!,'TABELLEN - TEAM'!$A116,Input!$F:$F,'TABELLEN - TEAM'!B$96,Input!#REF!,'TABELLEN - TEAM'!$E$1)</f>
        <v>#REF!</v>
      </c>
      <c r="C116" s="12" t="e">
        <f>_xlfn.COUNTIFS(Input!#REF!,'TABELLEN - TEAM'!$A116,Input!$F:$F,'TABELLEN - TEAM'!C$96,Input!#REF!,'TABELLEN - TEAM'!$E$1)</f>
        <v>#REF!</v>
      </c>
      <c r="D116" s="12" t="e">
        <f>_xlfn.COUNTIFS(Input!#REF!,'TABELLEN - TEAM'!$A116,Input!$F:$F,'TABELLEN - TEAM'!D$96,Input!#REF!,'TABELLEN - TEAM'!$E$1)</f>
        <v>#REF!</v>
      </c>
      <c r="E116" s="12" t="e">
        <f>_xlfn.COUNTIFS(Input!#REF!,'TABELLEN - TEAM'!$A116,Input!$F:$F,'TABELLEN - TEAM'!E$96,Input!#REF!,'TABELLEN - TEAM'!$E$1)</f>
        <v>#REF!</v>
      </c>
      <c r="F116" s="12" t="e">
        <f>_xlfn.COUNTIFS(Input!#REF!,'TABELLEN - TEAM'!$A116,Input!$F:$F,'TABELLEN - TEAM'!F$96,Input!#REF!,'TABELLEN - TEAM'!$E$1)</f>
        <v>#REF!</v>
      </c>
      <c r="G116" s="12" t="e">
        <f t="shared" si="15"/>
        <v>#REF!</v>
      </c>
      <c r="H116" s="12"/>
      <c r="I116" s="12"/>
      <c r="J116" s="12"/>
      <c r="K116" s="12"/>
      <c r="L116" s="12"/>
      <c r="M116" s="12"/>
      <c r="N116" s="12"/>
      <c r="O116" s="37" t="str">
        <f t="shared" si="16"/>
        <v>Functie 20</v>
      </c>
      <c r="P116" s="14" t="e">
        <f t="shared" si="17"/>
        <v>#REF!</v>
      </c>
      <c r="Q116" s="14" t="e">
        <f t="shared" si="18"/>
        <v>#REF!</v>
      </c>
      <c r="R116" s="14" t="e">
        <f t="shared" si="19"/>
        <v>#REF!</v>
      </c>
      <c r="S116" s="14" t="e">
        <f t="shared" si="20"/>
        <v>#REF!</v>
      </c>
      <c r="T116" s="14" t="e">
        <f t="shared" si="21"/>
        <v>#REF!</v>
      </c>
    </row>
    <row r="117" spans="1:20" s="14" customFormat="1" ht="15">
      <c r="A117" s="12" t="str">
        <f>BASIS!A63</f>
        <v>Functie 21</v>
      </c>
      <c r="B117" s="12" t="e">
        <f>_xlfn.COUNTIFS(Input!#REF!,'TABELLEN - TEAM'!$A117,Input!$F:$F,'TABELLEN - TEAM'!B$96,Input!#REF!,'TABELLEN - TEAM'!$E$1)</f>
        <v>#REF!</v>
      </c>
      <c r="C117" s="12" t="e">
        <f>_xlfn.COUNTIFS(Input!#REF!,'TABELLEN - TEAM'!$A117,Input!$F:$F,'TABELLEN - TEAM'!C$96,Input!#REF!,'TABELLEN - TEAM'!$E$1)</f>
        <v>#REF!</v>
      </c>
      <c r="D117" s="12" t="e">
        <f>_xlfn.COUNTIFS(Input!#REF!,'TABELLEN - TEAM'!$A117,Input!$F:$F,'TABELLEN - TEAM'!D$96,Input!#REF!,'TABELLEN - TEAM'!$E$1)</f>
        <v>#REF!</v>
      </c>
      <c r="E117" s="12" t="e">
        <f>_xlfn.COUNTIFS(Input!#REF!,'TABELLEN - TEAM'!$A117,Input!$F:$F,'TABELLEN - TEAM'!E$96,Input!#REF!,'TABELLEN - TEAM'!$E$1)</f>
        <v>#REF!</v>
      </c>
      <c r="F117" s="12" t="e">
        <f>_xlfn.COUNTIFS(Input!#REF!,'TABELLEN - TEAM'!$A117,Input!$F:$F,'TABELLEN - TEAM'!F$96,Input!#REF!,'TABELLEN - TEAM'!$E$1)</f>
        <v>#REF!</v>
      </c>
      <c r="G117" s="12" t="e">
        <f t="shared" si="15"/>
        <v>#REF!</v>
      </c>
      <c r="H117" s="12"/>
      <c r="I117" s="12"/>
      <c r="J117" s="12"/>
      <c r="K117" s="12"/>
      <c r="L117" s="12"/>
      <c r="M117" s="12"/>
      <c r="N117" s="12"/>
      <c r="O117" s="37" t="str">
        <f t="shared" si="16"/>
        <v>Functie 21</v>
      </c>
      <c r="P117" s="14" t="e">
        <f t="shared" si="17"/>
        <v>#REF!</v>
      </c>
      <c r="Q117" s="14" t="e">
        <f t="shared" si="18"/>
        <v>#REF!</v>
      </c>
      <c r="R117" s="14" t="e">
        <f t="shared" si="19"/>
        <v>#REF!</v>
      </c>
      <c r="S117" s="14" t="e">
        <f t="shared" si="20"/>
        <v>#REF!</v>
      </c>
      <c r="T117" s="14" t="e">
        <f t="shared" si="21"/>
        <v>#REF!</v>
      </c>
    </row>
    <row r="118" spans="1:20" s="14" customFormat="1" ht="15">
      <c r="A118" s="12" t="str">
        <f>BASIS!A64</f>
        <v>Functie 22</v>
      </c>
      <c r="B118" s="12" t="e">
        <f>_xlfn.COUNTIFS(Input!#REF!,'TABELLEN - TEAM'!$A118,Input!$F:$F,'TABELLEN - TEAM'!B$96,Input!#REF!,'TABELLEN - TEAM'!$E$1)</f>
        <v>#REF!</v>
      </c>
      <c r="C118" s="12" t="e">
        <f>_xlfn.COUNTIFS(Input!#REF!,'TABELLEN - TEAM'!$A118,Input!$F:$F,'TABELLEN - TEAM'!C$96,Input!#REF!,'TABELLEN - TEAM'!$E$1)</f>
        <v>#REF!</v>
      </c>
      <c r="D118" s="12" t="e">
        <f>_xlfn.COUNTIFS(Input!#REF!,'TABELLEN - TEAM'!$A118,Input!$F:$F,'TABELLEN - TEAM'!D$96,Input!#REF!,'TABELLEN - TEAM'!$E$1)</f>
        <v>#REF!</v>
      </c>
      <c r="E118" s="12" t="e">
        <f>_xlfn.COUNTIFS(Input!#REF!,'TABELLEN - TEAM'!$A118,Input!$F:$F,'TABELLEN - TEAM'!E$96,Input!#REF!,'TABELLEN - TEAM'!$E$1)</f>
        <v>#REF!</v>
      </c>
      <c r="F118" s="12" t="e">
        <f>_xlfn.COUNTIFS(Input!#REF!,'TABELLEN - TEAM'!$A118,Input!$F:$F,'TABELLEN - TEAM'!F$96,Input!#REF!,'TABELLEN - TEAM'!$E$1)</f>
        <v>#REF!</v>
      </c>
      <c r="G118" s="12" t="e">
        <f t="shared" si="15"/>
        <v>#REF!</v>
      </c>
      <c r="H118" s="12"/>
      <c r="I118" s="12"/>
      <c r="J118" s="12"/>
      <c r="K118" s="12"/>
      <c r="L118" s="12"/>
      <c r="M118" s="12"/>
      <c r="N118" s="12"/>
      <c r="O118" s="37" t="str">
        <f t="shared" si="16"/>
        <v>Functie 22</v>
      </c>
      <c r="P118" s="14" t="e">
        <f t="shared" si="17"/>
        <v>#REF!</v>
      </c>
      <c r="Q118" s="14" t="e">
        <f t="shared" si="18"/>
        <v>#REF!</v>
      </c>
      <c r="R118" s="14" t="e">
        <f t="shared" si="19"/>
        <v>#REF!</v>
      </c>
      <c r="S118" s="14" t="e">
        <f t="shared" si="20"/>
        <v>#REF!</v>
      </c>
      <c r="T118" s="14" t="e">
        <f t="shared" si="21"/>
        <v>#REF!</v>
      </c>
    </row>
    <row r="119" spans="1:20" s="14" customFormat="1" ht="15">
      <c r="A119" s="12" t="str">
        <f>BASIS!A65</f>
        <v>Functie 23</v>
      </c>
      <c r="B119" s="12" t="e">
        <f>_xlfn.COUNTIFS(Input!#REF!,'TABELLEN - TEAM'!$A119,Input!$F:$F,'TABELLEN - TEAM'!B$96,Input!#REF!,'TABELLEN - TEAM'!$E$1)</f>
        <v>#REF!</v>
      </c>
      <c r="C119" s="12" t="e">
        <f>_xlfn.COUNTIFS(Input!#REF!,'TABELLEN - TEAM'!$A119,Input!$F:$F,'TABELLEN - TEAM'!C$96,Input!#REF!,'TABELLEN - TEAM'!$E$1)</f>
        <v>#REF!</v>
      </c>
      <c r="D119" s="12" t="e">
        <f>_xlfn.COUNTIFS(Input!#REF!,'TABELLEN - TEAM'!$A119,Input!$F:$F,'TABELLEN - TEAM'!D$96,Input!#REF!,'TABELLEN - TEAM'!$E$1)</f>
        <v>#REF!</v>
      </c>
      <c r="E119" s="12" t="e">
        <f>_xlfn.COUNTIFS(Input!#REF!,'TABELLEN - TEAM'!$A119,Input!$F:$F,'TABELLEN - TEAM'!E$96,Input!#REF!,'TABELLEN - TEAM'!$E$1)</f>
        <v>#REF!</v>
      </c>
      <c r="F119" s="12" t="e">
        <f>_xlfn.COUNTIFS(Input!#REF!,'TABELLEN - TEAM'!$A119,Input!$F:$F,'TABELLEN - TEAM'!F$96,Input!#REF!,'TABELLEN - TEAM'!$E$1)</f>
        <v>#REF!</v>
      </c>
      <c r="G119" s="12" t="e">
        <f t="shared" si="15"/>
        <v>#REF!</v>
      </c>
      <c r="H119" s="12"/>
      <c r="I119" s="12"/>
      <c r="J119" s="12"/>
      <c r="K119" s="12"/>
      <c r="L119" s="12"/>
      <c r="M119" s="12"/>
      <c r="N119" s="12"/>
      <c r="O119" s="37" t="str">
        <f t="shared" si="16"/>
        <v>Functie 23</v>
      </c>
      <c r="P119" s="14" t="e">
        <f t="shared" si="17"/>
        <v>#REF!</v>
      </c>
      <c r="Q119" s="14" t="e">
        <f t="shared" si="18"/>
        <v>#REF!</v>
      </c>
      <c r="R119" s="14" t="e">
        <f t="shared" si="19"/>
        <v>#REF!</v>
      </c>
      <c r="S119" s="14" t="e">
        <f t="shared" si="20"/>
        <v>#REF!</v>
      </c>
      <c r="T119" s="14" t="e">
        <f t="shared" si="21"/>
        <v>#REF!</v>
      </c>
    </row>
    <row r="120" spans="1:20" s="14" customFormat="1" ht="15">
      <c r="A120" s="12" t="str">
        <f>BASIS!A66</f>
        <v>Functie 24</v>
      </c>
      <c r="B120" s="12" t="e">
        <f>_xlfn.COUNTIFS(Input!#REF!,'TABELLEN - TEAM'!$A120,Input!$F:$F,'TABELLEN - TEAM'!B$96,Input!#REF!,'TABELLEN - TEAM'!$E$1)</f>
        <v>#REF!</v>
      </c>
      <c r="C120" s="12" t="e">
        <f>_xlfn.COUNTIFS(Input!#REF!,'TABELLEN - TEAM'!$A120,Input!$F:$F,'TABELLEN - TEAM'!C$96,Input!#REF!,'TABELLEN - TEAM'!$E$1)</f>
        <v>#REF!</v>
      </c>
      <c r="D120" s="12" t="e">
        <f>_xlfn.COUNTIFS(Input!#REF!,'TABELLEN - TEAM'!$A120,Input!$F:$F,'TABELLEN - TEAM'!D$96,Input!#REF!,'TABELLEN - TEAM'!$E$1)</f>
        <v>#REF!</v>
      </c>
      <c r="E120" s="12" t="e">
        <f>_xlfn.COUNTIFS(Input!#REF!,'TABELLEN - TEAM'!$A120,Input!$F:$F,'TABELLEN - TEAM'!E$96,Input!#REF!,'TABELLEN - TEAM'!$E$1)</f>
        <v>#REF!</v>
      </c>
      <c r="F120" s="12" t="e">
        <f>_xlfn.COUNTIFS(Input!#REF!,'TABELLEN - TEAM'!$A120,Input!$F:$F,'TABELLEN - TEAM'!F$96,Input!#REF!,'TABELLEN - TEAM'!$E$1)</f>
        <v>#REF!</v>
      </c>
      <c r="G120" s="12" t="e">
        <f t="shared" si="15"/>
        <v>#REF!</v>
      </c>
      <c r="H120" s="12"/>
      <c r="I120" s="12"/>
      <c r="J120" s="12"/>
      <c r="K120" s="12"/>
      <c r="L120" s="12"/>
      <c r="M120" s="12"/>
      <c r="N120" s="12"/>
      <c r="O120" s="37" t="str">
        <f t="shared" si="16"/>
        <v>Functie 24</v>
      </c>
      <c r="P120" s="14" t="e">
        <f t="shared" si="17"/>
        <v>#REF!</v>
      </c>
      <c r="Q120" s="14" t="e">
        <f t="shared" si="18"/>
        <v>#REF!</v>
      </c>
      <c r="R120" s="14" t="e">
        <f t="shared" si="19"/>
        <v>#REF!</v>
      </c>
      <c r="S120" s="14" t="e">
        <f t="shared" si="20"/>
        <v>#REF!</v>
      </c>
      <c r="T120" s="14" t="e">
        <f t="shared" si="21"/>
        <v>#REF!</v>
      </c>
    </row>
    <row r="121" spans="1:20" s="14" customFormat="1" ht="15">
      <c r="A121" s="12" t="str">
        <f>BASIS!A67</f>
        <v>Functie 25</v>
      </c>
      <c r="B121" s="12" t="e">
        <f>_xlfn.COUNTIFS(Input!#REF!,'TABELLEN - TEAM'!$A121,Input!$F:$F,'TABELLEN - TEAM'!B$96,Input!#REF!,'TABELLEN - TEAM'!$E$1)</f>
        <v>#REF!</v>
      </c>
      <c r="C121" s="12" t="e">
        <f>_xlfn.COUNTIFS(Input!#REF!,'TABELLEN - TEAM'!$A121,Input!$F:$F,'TABELLEN - TEAM'!C$96,Input!#REF!,'TABELLEN - TEAM'!$E$1)</f>
        <v>#REF!</v>
      </c>
      <c r="D121" s="12" t="e">
        <f>_xlfn.COUNTIFS(Input!#REF!,'TABELLEN - TEAM'!$A121,Input!$F:$F,'TABELLEN - TEAM'!D$96,Input!#REF!,'TABELLEN - TEAM'!$E$1)</f>
        <v>#REF!</v>
      </c>
      <c r="E121" s="12" t="e">
        <f>_xlfn.COUNTIFS(Input!#REF!,'TABELLEN - TEAM'!$A121,Input!$F:$F,'TABELLEN - TEAM'!E$96,Input!#REF!,'TABELLEN - TEAM'!$E$1)</f>
        <v>#REF!</v>
      </c>
      <c r="F121" s="12" t="e">
        <f>_xlfn.COUNTIFS(Input!#REF!,'TABELLEN - TEAM'!$A121,Input!$F:$F,'TABELLEN - TEAM'!F$96,Input!#REF!,'TABELLEN - TEAM'!$E$1)</f>
        <v>#REF!</v>
      </c>
      <c r="G121" s="12" t="e">
        <f t="shared" si="15"/>
        <v>#REF!</v>
      </c>
      <c r="H121" s="12"/>
      <c r="I121" s="12"/>
      <c r="J121" s="12"/>
      <c r="K121" s="12"/>
      <c r="L121" s="12"/>
      <c r="M121" s="12"/>
      <c r="N121" s="12"/>
      <c r="O121" s="37" t="str">
        <f t="shared" si="16"/>
        <v>Functie 25</v>
      </c>
      <c r="P121" s="14" t="e">
        <f t="shared" si="17"/>
        <v>#REF!</v>
      </c>
      <c r="Q121" s="14" t="e">
        <f t="shared" si="18"/>
        <v>#REF!</v>
      </c>
      <c r="R121" s="14" t="e">
        <f t="shared" si="19"/>
        <v>#REF!</v>
      </c>
      <c r="S121" s="14" t="e">
        <f t="shared" si="20"/>
        <v>#REF!</v>
      </c>
      <c r="T121" s="14" t="e">
        <f t="shared" si="21"/>
        <v>#REF!</v>
      </c>
    </row>
    <row r="122" spans="1:14" s="14" customFormat="1" ht="15">
      <c r="A122" s="12"/>
      <c r="B122" s="12" t="e">
        <f aca="true" t="shared" si="22" ref="B122:G122">SUM(B97:B121)</f>
        <v>#REF!</v>
      </c>
      <c r="C122" s="12" t="e">
        <f t="shared" si="22"/>
        <v>#REF!</v>
      </c>
      <c r="D122" s="12" t="e">
        <f t="shared" si="22"/>
        <v>#REF!</v>
      </c>
      <c r="E122" s="12" t="e">
        <f t="shared" si="22"/>
        <v>#REF!</v>
      </c>
      <c r="F122" s="12" t="e">
        <f t="shared" si="22"/>
        <v>#REF!</v>
      </c>
      <c r="G122" s="12" t="e">
        <f t="shared" si="22"/>
        <v>#REF!</v>
      </c>
      <c r="H122" s="12"/>
      <c r="I122" s="12"/>
      <c r="J122" s="12"/>
      <c r="K122" s="12"/>
      <c r="L122" s="12"/>
      <c r="M122" s="12"/>
      <c r="N122" s="12"/>
    </row>
    <row r="124" spans="1:15" s="14" customFormat="1" ht="15">
      <c r="A124" s="11" t="s">
        <v>67</v>
      </c>
      <c r="B124" s="12"/>
      <c r="C124" s="12"/>
      <c r="D124" s="12"/>
      <c r="E124" s="12"/>
      <c r="F124" s="12"/>
      <c r="G124" s="12"/>
      <c r="H124" s="12"/>
      <c r="I124" s="12"/>
      <c r="J124" s="12"/>
      <c r="K124" s="12"/>
      <c r="L124" s="12"/>
      <c r="M124" s="12"/>
      <c r="N124" s="12"/>
      <c r="O124" s="13" t="s">
        <v>67</v>
      </c>
    </row>
    <row r="125" spans="1:19" s="14" customFormat="1" ht="150">
      <c r="A125" s="12" t="s">
        <v>0</v>
      </c>
      <c r="B125" s="41" t="str">
        <f>BASIS!A18</f>
        <v>Groeimogelijkheden verticaal direct</v>
      </c>
      <c r="C125" s="41" t="str">
        <f>BASIS!A17</f>
        <v>Groeimogelijkheden verticaal 1 à 2 jaar</v>
      </c>
      <c r="D125" s="41" t="str">
        <f>BASIS!A16</f>
        <v>Groeimogelijkheden huidig functieniveau</v>
      </c>
      <c r="E125" s="41" t="str">
        <f>BASIS!A15</f>
        <v>Grenzen bereikt</v>
      </c>
      <c r="F125" s="12"/>
      <c r="G125" s="12"/>
      <c r="H125" s="12"/>
      <c r="I125" s="12"/>
      <c r="J125" s="12"/>
      <c r="K125" s="12"/>
      <c r="L125" s="12"/>
      <c r="M125" s="12"/>
      <c r="N125" s="12"/>
      <c r="O125" s="14" t="s">
        <v>0</v>
      </c>
      <c r="P125" s="37" t="str">
        <f aca="true" t="shared" si="23" ref="P125:S126">B125</f>
        <v>Groeimogelijkheden verticaal direct</v>
      </c>
      <c r="Q125" s="37" t="str">
        <f t="shared" si="23"/>
        <v>Groeimogelijkheden verticaal 1 à 2 jaar</v>
      </c>
      <c r="R125" s="37" t="str">
        <f t="shared" si="23"/>
        <v>Groeimogelijkheden huidig functieniveau</v>
      </c>
      <c r="S125" s="37" t="str">
        <f t="shared" si="23"/>
        <v>Grenzen bereikt</v>
      </c>
    </row>
    <row r="126" spans="1:19" s="14" customFormat="1" ht="15">
      <c r="A126" s="12"/>
      <c r="B126" s="12" t="str">
        <f>BASIS!B18</f>
        <v>VOD</v>
      </c>
      <c r="C126" s="12" t="str">
        <f>BASIS!B17</f>
        <v>VOT</v>
      </c>
      <c r="D126" s="12" t="str">
        <f>BASIS!B16</f>
        <v>HO</v>
      </c>
      <c r="E126" s="12" t="str">
        <f>BASIS!B15</f>
        <v>GB</v>
      </c>
      <c r="F126" s="12"/>
      <c r="G126" s="12"/>
      <c r="H126" s="12"/>
      <c r="I126" s="12"/>
      <c r="J126" s="12"/>
      <c r="K126" s="12"/>
      <c r="L126" s="12"/>
      <c r="M126" s="12"/>
      <c r="N126" s="12"/>
      <c r="P126" s="37" t="str">
        <f t="shared" si="23"/>
        <v>VOD</v>
      </c>
      <c r="Q126" s="37" t="str">
        <f t="shared" si="23"/>
        <v>VOT</v>
      </c>
      <c r="R126" s="37" t="str">
        <f t="shared" si="23"/>
        <v>HO</v>
      </c>
      <c r="S126" s="37" t="str">
        <f t="shared" si="23"/>
        <v>GB</v>
      </c>
    </row>
    <row r="127" spans="1:19" s="14" customFormat="1" ht="15">
      <c r="A127" s="12" t="str">
        <f>BASIS!A43</f>
        <v>Functie 1</v>
      </c>
      <c r="B127" s="12" t="e">
        <f>_xlfn.COUNTIFS(Input!#REF!,'TABELLEN - TEAM'!$A127,Input!$G:$G,'TABELLEN - TEAM'!B$126,Input!#REF!,'TABELLEN - TEAM'!$E$1)</f>
        <v>#REF!</v>
      </c>
      <c r="C127" s="12" t="e">
        <f>_xlfn.COUNTIFS(Input!#REF!,'TABELLEN - TEAM'!$A127,Input!$G:$G,'TABELLEN - TEAM'!C$126,Input!#REF!,'TABELLEN - TEAM'!$E$1)</f>
        <v>#REF!</v>
      </c>
      <c r="D127" s="12" t="e">
        <f>_xlfn.COUNTIFS(Input!#REF!,'TABELLEN - TEAM'!$A127,Input!$G:$G,'TABELLEN - TEAM'!D$126,Input!#REF!,'TABELLEN - TEAM'!$E$1)</f>
        <v>#REF!</v>
      </c>
      <c r="E127" s="12" t="e">
        <f>_xlfn.COUNTIFS(Input!#REF!,'TABELLEN - TEAM'!$A127,Input!$G:$G,'TABELLEN - TEAM'!E$126,Input!#REF!,'TABELLEN - TEAM'!$E$1)</f>
        <v>#REF!</v>
      </c>
      <c r="F127" s="12" t="e">
        <f>SUM(B127:E127)</f>
        <v>#REF!</v>
      </c>
      <c r="G127" s="12"/>
      <c r="H127" s="12"/>
      <c r="I127" s="12"/>
      <c r="J127" s="12"/>
      <c r="K127" s="12"/>
      <c r="L127" s="12"/>
      <c r="M127" s="12"/>
      <c r="N127" s="12"/>
      <c r="O127" s="37" t="str">
        <f aca="true" t="shared" si="24" ref="O127:O151">A127</f>
        <v>Functie 1</v>
      </c>
      <c r="P127" s="14" t="e">
        <f>B127/$F127</f>
        <v>#REF!</v>
      </c>
      <c r="Q127" s="14" t="e">
        <f aca="true" t="shared" si="25" ref="Q127:S151">C127/$F127</f>
        <v>#REF!</v>
      </c>
      <c r="R127" s="14" t="e">
        <f t="shared" si="25"/>
        <v>#REF!</v>
      </c>
      <c r="S127" s="14" t="e">
        <f t="shared" si="25"/>
        <v>#REF!</v>
      </c>
    </row>
    <row r="128" spans="1:19" s="14" customFormat="1" ht="15">
      <c r="A128" s="12" t="str">
        <f>BASIS!A44</f>
        <v>Functie 2</v>
      </c>
      <c r="B128" s="12" t="e">
        <f>_xlfn.COUNTIFS(Input!#REF!,'TABELLEN - TEAM'!$A128,Input!$G:$G,'TABELLEN - TEAM'!B$126,Input!#REF!,'TABELLEN - TEAM'!$E$1)</f>
        <v>#REF!</v>
      </c>
      <c r="C128" s="12" t="e">
        <f>_xlfn.COUNTIFS(Input!#REF!,'TABELLEN - TEAM'!$A128,Input!$G:$G,'TABELLEN - TEAM'!C$126,Input!#REF!,'TABELLEN - TEAM'!$E$1)</f>
        <v>#REF!</v>
      </c>
      <c r="D128" s="12" t="e">
        <f>_xlfn.COUNTIFS(Input!#REF!,'TABELLEN - TEAM'!$A128,Input!$G:$G,'TABELLEN - TEAM'!D$126,Input!#REF!,'TABELLEN - TEAM'!$E$1)</f>
        <v>#REF!</v>
      </c>
      <c r="E128" s="12" t="e">
        <f>_xlfn.COUNTIFS(Input!#REF!,'TABELLEN - TEAM'!$A128,Input!$G:$G,'TABELLEN - TEAM'!E$126,Input!#REF!,'TABELLEN - TEAM'!$E$1)</f>
        <v>#REF!</v>
      </c>
      <c r="F128" s="12" t="e">
        <f aca="true" t="shared" si="26" ref="F128:F151">SUM(B128:E128)</f>
        <v>#REF!</v>
      </c>
      <c r="G128" s="12"/>
      <c r="H128" s="12"/>
      <c r="I128" s="12"/>
      <c r="J128" s="12"/>
      <c r="K128" s="12"/>
      <c r="L128" s="12"/>
      <c r="M128" s="12"/>
      <c r="N128" s="12"/>
      <c r="O128" s="37" t="str">
        <f t="shared" si="24"/>
        <v>Functie 2</v>
      </c>
      <c r="P128" s="14" t="e">
        <f aca="true" t="shared" si="27" ref="P128:P151">B128/$F128</f>
        <v>#REF!</v>
      </c>
      <c r="Q128" s="14" t="e">
        <f t="shared" si="25"/>
        <v>#REF!</v>
      </c>
      <c r="R128" s="14" t="e">
        <f t="shared" si="25"/>
        <v>#REF!</v>
      </c>
      <c r="S128" s="14" t="e">
        <f t="shared" si="25"/>
        <v>#REF!</v>
      </c>
    </row>
    <row r="129" spans="1:19" s="14" customFormat="1" ht="15">
      <c r="A129" s="12" t="str">
        <f>BASIS!A45</f>
        <v>Functie 3</v>
      </c>
      <c r="B129" s="12" t="e">
        <f>_xlfn.COUNTIFS(Input!#REF!,'TABELLEN - TEAM'!$A129,Input!$G:$G,'TABELLEN - TEAM'!B$126,Input!#REF!,'TABELLEN - TEAM'!$E$1)</f>
        <v>#REF!</v>
      </c>
      <c r="C129" s="12" t="e">
        <f>_xlfn.COUNTIFS(Input!#REF!,'TABELLEN - TEAM'!$A129,Input!$G:$G,'TABELLEN - TEAM'!C$126,Input!#REF!,'TABELLEN - TEAM'!$E$1)</f>
        <v>#REF!</v>
      </c>
      <c r="D129" s="12" t="e">
        <f>_xlfn.COUNTIFS(Input!#REF!,'TABELLEN - TEAM'!$A129,Input!$G:$G,'TABELLEN - TEAM'!D$126,Input!#REF!,'TABELLEN - TEAM'!$E$1)</f>
        <v>#REF!</v>
      </c>
      <c r="E129" s="12" t="e">
        <f>_xlfn.COUNTIFS(Input!#REF!,'TABELLEN - TEAM'!$A129,Input!$G:$G,'TABELLEN - TEAM'!E$126,Input!#REF!,'TABELLEN - TEAM'!$E$1)</f>
        <v>#REF!</v>
      </c>
      <c r="F129" s="12" t="e">
        <f t="shared" si="26"/>
        <v>#REF!</v>
      </c>
      <c r="G129" s="12"/>
      <c r="H129" s="12"/>
      <c r="I129" s="12"/>
      <c r="J129" s="12"/>
      <c r="K129" s="12"/>
      <c r="L129" s="12"/>
      <c r="M129" s="12"/>
      <c r="N129" s="12"/>
      <c r="O129" s="37" t="str">
        <f t="shared" si="24"/>
        <v>Functie 3</v>
      </c>
      <c r="P129" s="14" t="e">
        <f t="shared" si="27"/>
        <v>#REF!</v>
      </c>
      <c r="Q129" s="14" t="e">
        <f t="shared" si="25"/>
        <v>#REF!</v>
      </c>
      <c r="R129" s="14" t="e">
        <f t="shared" si="25"/>
        <v>#REF!</v>
      </c>
      <c r="S129" s="14" t="e">
        <f t="shared" si="25"/>
        <v>#REF!</v>
      </c>
    </row>
    <row r="130" spans="1:19" s="14" customFormat="1" ht="15">
      <c r="A130" s="12" t="str">
        <f>BASIS!A46</f>
        <v>Functie 4</v>
      </c>
      <c r="B130" s="12" t="e">
        <f>_xlfn.COUNTIFS(Input!#REF!,'TABELLEN - TEAM'!$A130,Input!$G:$G,'TABELLEN - TEAM'!B$126,Input!#REF!,'TABELLEN - TEAM'!$E$1)</f>
        <v>#REF!</v>
      </c>
      <c r="C130" s="12" t="e">
        <f>_xlfn.COUNTIFS(Input!#REF!,'TABELLEN - TEAM'!$A130,Input!$G:$G,'TABELLEN - TEAM'!C$126,Input!#REF!,'TABELLEN - TEAM'!$E$1)</f>
        <v>#REF!</v>
      </c>
      <c r="D130" s="12" t="e">
        <f>_xlfn.COUNTIFS(Input!#REF!,'TABELLEN - TEAM'!$A130,Input!$G:$G,'TABELLEN - TEAM'!D$126,Input!#REF!,'TABELLEN - TEAM'!$E$1)</f>
        <v>#REF!</v>
      </c>
      <c r="E130" s="12" t="e">
        <f>_xlfn.COUNTIFS(Input!#REF!,'TABELLEN - TEAM'!$A130,Input!$G:$G,'TABELLEN - TEAM'!E$126,Input!#REF!,'TABELLEN - TEAM'!$E$1)</f>
        <v>#REF!</v>
      </c>
      <c r="F130" s="12" t="e">
        <f t="shared" si="26"/>
        <v>#REF!</v>
      </c>
      <c r="G130" s="12"/>
      <c r="H130" s="12"/>
      <c r="I130" s="12"/>
      <c r="J130" s="12"/>
      <c r="K130" s="12"/>
      <c r="L130" s="12"/>
      <c r="M130" s="12"/>
      <c r="N130" s="12"/>
      <c r="O130" s="37" t="str">
        <f t="shared" si="24"/>
        <v>Functie 4</v>
      </c>
      <c r="P130" s="14" t="e">
        <f t="shared" si="27"/>
        <v>#REF!</v>
      </c>
      <c r="Q130" s="14" t="e">
        <f t="shared" si="25"/>
        <v>#REF!</v>
      </c>
      <c r="R130" s="14" t="e">
        <f t="shared" si="25"/>
        <v>#REF!</v>
      </c>
      <c r="S130" s="14" t="e">
        <f t="shared" si="25"/>
        <v>#REF!</v>
      </c>
    </row>
    <row r="131" spans="1:19" s="14" customFormat="1" ht="15">
      <c r="A131" s="12" t="str">
        <f>BASIS!A47</f>
        <v>Functie 5</v>
      </c>
      <c r="B131" s="12" t="e">
        <f>_xlfn.COUNTIFS(Input!#REF!,'TABELLEN - TEAM'!$A131,Input!$G:$G,'TABELLEN - TEAM'!B$126,Input!#REF!,'TABELLEN - TEAM'!$E$1)</f>
        <v>#REF!</v>
      </c>
      <c r="C131" s="12" t="e">
        <f>_xlfn.COUNTIFS(Input!#REF!,'TABELLEN - TEAM'!$A131,Input!$G:$G,'TABELLEN - TEAM'!C$126,Input!#REF!,'TABELLEN - TEAM'!$E$1)</f>
        <v>#REF!</v>
      </c>
      <c r="D131" s="12" t="e">
        <f>_xlfn.COUNTIFS(Input!#REF!,'TABELLEN - TEAM'!$A131,Input!$G:$G,'TABELLEN - TEAM'!D$126,Input!#REF!,'TABELLEN - TEAM'!$E$1)</f>
        <v>#REF!</v>
      </c>
      <c r="E131" s="12" t="e">
        <f>_xlfn.COUNTIFS(Input!#REF!,'TABELLEN - TEAM'!$A131,Input!$G:$G,'TABELLEN - TEAM'!E$126,Input!#REF!,'TABELLEN - TEAM'!$E$1)</f>
        <v>#REF!</v>
      </c>
      <c r="F131" s="12" t="e">
        <f t="shared" si="26"/>
        <v>#REF!</v>
      </c>
      <c r="G131" s="12"/>
      <c r="H131" s="12"/>
      <c r="I131" s="12"/>
      <c r="J131" s="12"/>
      <c r="K131" s="12"/>
      <c r="L131" s="12"/>
      <c r="M131" s="12"/>
      <c r="N131" s="12"/>
      <c r="O131" s="37" t="str">
        <f t="shared" si="24"/>
        <v>Functie 5</v>
      </c>
      <c r="P131" s="14" t="e">
        <f t="shared" si="27"/>
        <v>#REF!</v>
      </c>
      <c r="Q131" s="14" t="e">
        <f t="shared" si="25"/>
        <v>#REF!</v>
      </c>
      <c r="R131" s="14" t="e">
        <f t="shared" si="25"/>
        <v>#REF!</v>
      </c>
      <c r="S131" s="14" t="e">
        <f t="shared" si="25"/>
        <v>#REF!</v>
      </c>
    </row>
    <row r="132" spans="1:19" s="14" customFormat="1" ht="15">
      <c r="A132" s="12" t="str">
        <f>BASIS!A48</f>
        <v>Functie 6</v>
      </c>
      <c r="B132" s="12" t="e">
        <f>_xlfn.COUNTIFS(Input!#REF!,'TABELLEN - TEAM'!$A132,Input!$G:$G,'TABELLEN - TEAM'!B$126,Input!#REF!,'TABELLEN - TEAM'!$E$1)</f>
        <v>#REF!</v>
      </c>
      <c r="C132" s="12" t="e">
        <f>_xlfn.COUNTIFS(Input!#REF!,'TABELLEN - TEAM'!$A132,Input!$G:$G,'TABELLEN - TEAM'!C$126,Input!#REF!,'TABELLEN - TEAM'!$E$1)</f>
        <v>#REF!</v>
      </c>
      <c r="D132" s="12" t="e">
        <f>_xlfn.COUNTIFS(Input!#REF!,'TABELLEN - TEAM'!$A132,Input!$G:$G,'TABELLEN - TEAM'!D$126,Input!#REF!,'TABELLEN - TEAM'!$E$1)</f>
        <v>#REF!</v>
      </c>
      <c r="E132" s="12" t="e">
        <f>_xlfn.COUNTIFS(Input!#REF!,'TABELLEN - TEAM'!$A132,Input!$G:$G,'TABELLEN - TEAM'!E$126,Input!#REF!,'TABELLEN - TEAM'!$E$1)</f>
        <v>#REF!</v>
      </c>
      <c r="F132" s="12" t="e">
        <f t="shared" si="26"/>
        <v>#REF!</v>
      </c>
      <c r="G132" s="12"/>
      <c r="H132" s="12"/>
      <c r="I132" s="12"/>
      <c r="J132" s="12"/>
      <c r="K132" s="12"/>
      <c r="L132" s="12"/>
      <c r="M132" s="12"/>
      <c r="N132" s="12"/>
      <c r="O132" s="37" t="str">
        <f t="shared" si="24"/>
        <v>Functie 6</v>
      </c>
      <c r="P132" s="14" t="e">
        <f t="shared" si="27"/>
        <v>#REF!</v>
      </c>
      <c r="Q132" s="14" t="e">
        <f t="shared" si="25"/>
        <v>#REF!</v>
      </c>
      <c r="R132" s="14" t="e">
        <f t="shared" si="25"/>
        <v>#REF!</v>
      </c>
      <c r="S132" s="14" t="e">
        <f t="shared" si="25"/>
        <v>#REF!</v>
      </c>
    </row>
    <row r="133" spans="1:19" s="14" customFormat="1" ht="15">
      <c r="A133" s="12" t="str">
        <f>BASIS!A49</f>
        <v>Functie 7</v>
      </c>
      <c r="B133" s="12" t="e">
        <f>_xlfn.COUNTIFS(Input!#REF!,'TABELLEN - TEAM'!$A133,Input!$G:$G,'TABELLEN - TEAM'!B$126,Input!#REF!,'TABELLEN - TEAM'!$E$1)</f>
        <v>#REF!</v>
      </c>
      <c r="C133" s="12" t="e">
        <f>_xlfn.COUNTIFS(Input!#REF!,'TABELLEN - TEAM'!$A133,Input!$G:$G,'TABELLEN - TEAM'!C$126,Input!#REF!,'TABELLEN - TEAM'!$E$1)</f>
        <v>#REF!</v>
      </c>
      <c r="D133" s="12" t="e">
        <f>_xlfn.COUNTIFS(Input!#REF!,'TABELLEN - TEAM'!$A133,Input!$G:$G,'TABELLEN - TEAM'!D$126,Input!#REF!,'TABELLEN - TEAM'!$E$1)</f>
        <v>#REF!</v>
      </c>
      <c r="E133" s="12" t="e">
        <f>_xlfn.COUNTIFS(Input!#REF!,'TABELLEN - TEAM'!$A133,Input!$G:$G,'TABELLEN - TEAM'!E$126,Input!#REF!,'TABELLEN - TEAM'!$E$1)</f>
        <v>#REF!</v>
      </c>
      <c r="F133" s="12" t="e">
        <f t="shared" si="26"/>
        <v>#REF!</v>
      </c>
      <c r="G133" s="12"/>
      <c r="H133" s="12"/>
      <c r="I133" s="12"/>
      <c r="J133" s="12"/>
      <c r="K133" s="12"/>
      <c r="L133" s="12"/>
      <c r="M133" s="12"/>
      <c r="N133" s="12"/>
      <c r="O133" s="37" t="str">
        <f t="shared" si="24"/>
        <v>Functie 7</v>
      </c>
      <c r="P133" s="14" t="e">
        <f t="shared" si="27"/>
        <v>#REF!</v>
      </c>
      <c r="Q133" s="14" t="e">
        <f t="shared" si="25"/>
        <v>#REF!</v>
      </c>
      <c r="R133" s="14" t="e">
        <f t="shared" si="25"/>
        <v>#REF!</v>
      </c>
      <c r="S133" s="14" t="e">
        <f t="shared" si="25"/>
        <v>#REF!</v>
      </c>
    </row>
    <row r="134" spans="1:19" s="14" customFormat="1" ht="15">
      <c r="A134" s="12" t="str">
        <f>BASIS!A50</f>
        <v>Functie 8</v>
      </c>
      <c r="B134" s="12" t="e">
        <f>_xlfn.COUNTIFS(Input!#REF!,'TABELLEN - TEAM'!$A134,Input!$G:$G,'TABELLEN - TEAM'!B$126,Input!#REF!,'TABELLEN - TEAM'!$E$1)</f>
        <v>#REF!</v>
      </c>
      <c r="C134" s="12" t="e">
        <f>_xlfn.COUNTIFS(Input!#REF!,'TABELLEN - TEAM'!$A134,Input!$G:$G,'TABELLEN - TEAM'!C$126,Input!#REF!,'TABELLEN - TEAM'!$E$1)</f>
        <v>#REF!</v>
      </c>
      <c r="D134" s="12" t="e">
        <f>_xlfn.COUNTIFS(Input!#REF!,'TABELLEN - TEAM'!$A134,Input!$G:$G,'TABELLEN - TEAM'!D$126,Input!#REF!,'TABELLEN - TEAM'!$E$1)</f>
        <v>#REF!</v>
      </c>
      <c r="E134" s="12" t="e">
        <f>_xlfn.COUNTIFS(Input!#REF!,'TABELLEN - TEAM'!$A134,Input!$G:$G,'TABELLEN - TEAM'!E$126,Input!#REF!,'TABELLEN - TEAM'!$E$1)</f>
        <v>#REF!</v>
      </c>
      <c r="F134" s="12" t="e">
        <f t="shared" si="26"/>
        <v>#REF!</v>
      </c>
      <c r="G134" s="12"/>
      <c r="H134" s="12"/>
      <c r="I134" s="12"/>
      <c r="J134" s="12"/>
      <c r="K134" s="12"/>
      <c r="L134" s="12"/>
      <c r="M134" s="12"/>
      <c r="N134" s="12"/>
      <c r="O134" s="37" t="str">
        <f t="shared" si="24"/>
        <v>Functie 8</v>
      </c>
      <c r="P134" s="14" t="e">
        <f t="shared" si="27"/>
        <v>#REF!</v>
      </c>
      <c r="Q134" s="14" t="e">
        <f t="shared" si="25"/>
        <v>#REF!</v>
      </c>
      <c r="R134" s="14" t="e">
        <f t="shared" si="25"/>
        <v>#REF!</v>
      </c>
      <c r="S134" s="14" t="e">
        <f t="shared" si="25"/>
        <v>#REF!</v>
      </c>
    </row>
    <row r="135" spans="1:19" s="14" customFormat="1" ht="15">
      <c r="A135" s="12" t="str">
        <f>BASIS!A51</f>
        <v>Functie 9</v>
      </c>
      <c r="B135" s="12" t="e">
        <f>_xlfn.COUNTIFS(Input!#REF!,'TABELLEN - TEAM'!$A135,Input!$G:$G,'TABELLEN - TEAM'!B$126,Input!#REF!,'TABELLEN - TEAM'!$E$1)</f>
        <v>#REF!</v>
      </c>
      <c r="C135" s="12" t="e">
        <f>_xlfn.COUNTIFS(Input!#REF!,'TABELLEN - TEAM'!$A135,Input!$G:$G,'TABELLEN - TEAM'!C$126,Input!#REF!,'TABELLEN - TEAM'!$E$1)</f>
        <v>#REF!</v>
      </c>
      <c r="D135" s="12" t="e">
        <f>_xlfn.COUNTIFS(Input!#REF!,'TABELLEN - TEAM'!$A135,Input!$G:$G,'TABELLEN - TEAM'!D$126,Input!#REF!,'TABELLEN - TEAM'!$E$1)</f>
        <v>#REF!</v>
      </c>
      <c r="E135" s="12" t="e">
        <f>_xlfn.COUNTIFS(Input!#REF!,'TABELLEN - TEAM'!$A135,Input!$G:$G,'TABELLEN - TEAM'!E$126,Input!#REF!,'TABELLEN - TEAM'!$E$1)</f>
        <v>#REF!</v>
      </c>
      <c r="F135" s="12" t="e">
        <f t="shared" si="26"/>
        <v>#REF!</v>
      </c>
      <c r="G135" s="12"/>
      <c r="H135" s="12"/>
      <c r="I135" s="12"/>
      <c r="J135" s="12"/>
      <c r="K135" s="12"/>
      <c r="L135" s="12"/>
      <c r="M135" s="12"/>
      <c r="N135" s="12"/>
      <c r="O135" s="37" t="str">
        <f t="shared" si="24"/>
        <v>Functie 9</v>
      </c>
      <c r="P135" s="14" t="e">
        <f t="shared" si="27"/>
        <v>#REF!</v>
      </c>
      <c r="Q135" s="14" t="e">
        <f t="shared" si="25"/>
        <v>#REF!</v>
      </c>
      <c r="R135" s="14" t="e">
        <f t="shared" si="25"/>
        <v>#REF!</v>
      </c>
      <c r="S135" s="14" t="e">
        <f t="shared" si="25"/>
        <v>#REF!</v>
      </c>
    </row>
    <row r="136" spans="1:19" s="14" customFormat="1" ht="15">
      <c r="A136" s="12" t="str">
        <f>BASIS!A52</f>
        <v>Functie 10</v>
      </c>
      <c r="B136" s="12" t="e">
        <f>_xlfn.COUNTIFS(Input!#REF!,'TABELLEN - TEAM'!$A136,Input!$G:$G,'TABELLEN - TEAM'!B$126,Input!#REF!,'TABELLEN - TEAM'!$E$1)</f>
        <v>#REF!</v>
      </c>
      <c r="C136" s="12" t="e">
        <f>_xlfn.COUNTIFS(Input!#REF!,'TABELLEN - TEAM'!$A136,Input!$G:$G,'TABELLEN - TEAM'!C$126,Input!#REF!,'TABELLEN - TEAM'!$E$1)</f>
        <v>#REF!</v>
      </c>
      <c r="D136" s="12" t="e">
        <f>_xlfn.COUNTIFS(Input!#REF!,'TABELLEN - TEAM'!$A136,Input!$G:$G,'TABELLEN - TEAM'!D$126,Input!#REF!,'TABELLEN - TEAM'!$E$1)</f>
        <v>#REF!</v>
      </c>
      <c r="E136" s="12" t="e">
        <f>_xlfn.COUNTIFS(Input!#REF!,'TABELLEN - TEAM'!$A136,Input!$G:$G,'TABELLEN - TEAM'!E$126,Input!#REF!,'TABELLEN - TEAM'!$E$1)</f>
        <v>#REF!</v>
      </c>
      <c r="F136" s="12" t="e">
        <f t="shared" si="26"/>
        <v>#REF!</v>
      </c>
      <c r="G136" s="12"/>
      <c r="H136" s="12"/>
      <c r="I136" s="12"/>
      <c r="J136" s="12"/>
      <c r="K136" s="12"/>
      <c r="L136" s="12"/>
      <c r="M136" s="12"/>
      <c r="N136" s="12"/>
      <c r="O136" s="37" t="str">
        <f t="shared" si="24"/>
        <v>Functie 10</v>
      </c>
      <c r="P136" s="14" t="e">
        <f t="shared" si="27"/>
        <v>#REF!</v>
      </c>
      <c r="Q136" s="14" t="e">
        <f t="shared" si="25"/>
        <v>#REF!</v>
      </c>
      <c r="R136" s="14" t="e">
        <f t="shared" si="25"/>
        <v>#REF!</v>
      </c>
      <c r="S136" s="14" t="e">
        <f t="shared" si="25"/>
        <v>#REF!</v>
      </c>
    </row>
    <row r="137" spans="1:19" s="14" customFormat="1" ht="15">
      <c r="A137" s="12" t="str">
        <f>BASIS!A53</f>
        <v>Functie 11</v>
      </c>
      <c r="B137" s="12" t="e">
        <f>_xlfn.COUNTIFS(Input!#REF!,'TABELLEN - TEAM'!$A137,Input!$G:$G,'TABELLEN - TEAM'!B$126,Input!#REF!,'TABELLEN - TEAM'!$E$1)</f>
        <v>#REF!</v>
      </c>
      <c r="C137" s="12" t="e">
        <f>_xlfn.COUNTIFS(Input!#REF!,'TABELLEN - TEAM'!$A137,Input!$G:$G,'TABELLEN - TEAM'!C$126,Input!#REF!,'TABELLEN - TEAM'!$E$1)</f>
        <v>#REF!</v>
      </c>
      <c r="D137" s="12" t="e">
        <f>_xlfn.COUNTIFS(Input!#REF!,'TABELLEN - TEAM'!$A137,Input!$G:$G,'TABELLEN - TEAM'!D$126,Input!#REF!,'TABELLEN - TEAM'!$E$1)</f>
        <v>#REF!</v>
      </c>
      <c r="E137" s="12" t="e">
        <f>_xlfn.COUNTIFS(Input!#REF!,'TABELLEN - TEAM'!$A137,Input!$G:$G,'TABELLEN - TEAM'!E$126,Input!#REF!,'TABELLEN - TEAM'!$E$1)</f>
        <v>#REF!</v>
      </c>
      <c r="F137" s="12" t="e">
        <f t="shared" si="26"/>
        <v>#REF!</v>
      </c>
      <c r="G137" s="12"/>
      <c r="H137" s="12"/>
      <c r="I137" s="12"/>
      <c r="J137" s="12"/>
      <c r="K137" s="12"/>
      <c r="L137" s="12"/>
      <c r="M137" s="12"/>
      <c r="N137" s="12"/>
      <c r="O137" s="37" t="str">
        <f t="shared" si="24"/>
        <v>Functie 11</v>
      </c>
      <c r="P137" s="14" t="e">
        <f t="shared" si="27"/>
        <v>#REF!</v>
      </c>
      <c r="Q137" s="14" t="e">
        <f t="shared" si="25"/>
        <v>#REF!</v>
      </c>
      <c r="R137" s="14" t="e">
        <f t="shared" si="25"/>
        <v>#REF!</v>
      </c>
      <c r="S137" s="14" t="e">
        <f t="shared" si="25"/>
        <v>#REF!</v>
      </c>
    </row>
    <row r="138" spans="1:19" s="14" customFormat="1" ht="15">
      <c r="A138" s="12" t="str">
        <f>BASIS!A54</f>
        <v>Functie 12</v>
      </c>
      <c r="B138" s="12" t="e">
        <f>_xlfn.COUNTIFS(Input!#REF!,'TABELLEN - TEAM'!$A138,Input!$G:$G,'TABELLEN - TEAM'!B$126,Input!#REF!,'TABELLEN - TEAM'!$E$1)</f>
        <v>#REF!</v>
      </c>
      <c r="C138" s="12" t="e">
        <f>_xlfn.COUNTIFS(Input!#REF!,'TABELLEN - TEAM'!$A138,Input!$G:$G,'TABELLEN - TEAM'!C$126,Input!#REF!,'TABELLEN - TEAM'!$E$1)</f>
        <v>#REF!</v>
      </c>
      <c r="D138" s="12" t="e">
        <f>_xlfn.COUNTIFS(Input!#REF!,'TABELLEN - TEAM'!$A138,Input!$G:$G,'TABELLEN - TEAM'!D$126,Input!#REF!,'TABELLEN - TEAM'!$E$1)</f>
        <v>#REF!</v>
      </c>
      <c r="E138" s="12" t="e">
        <f>_xlfn.COUNTIFS(Input!#REF!,'TABELLEN - TEAM'!$A138,Input!$G:$G,'TABELLEN - TEAM'!E$126,Input!#REF!,'TABELLEN - TEAM'!$E$1)</f>
        <v>#REF!</v>
      </c>
      <c r="F138" s="12" t="e">
        <f t="shared" si="26"/>
        <v>#REF!</v>
      </c>
      <c r="G138" s="12"/>
      <c r="H138" s="12"/>
      <c r="I138" s="12"/>
      <c r="J138" s="12"/>
      <c r="K138" s="12"/>
      <c r="L138" s="12"/>
      <c r="M138" s="12"/>
      <c r="N138" s="12"/>
      <c r="O138" s="37" t="str">
        <f t="shared" si="24"/>
        <v>Functie 12</v>
      </c>
      <c r="P138" s="14" t="e">
        <f t="shared" si="27"/>
        <v>#REF!</v>
      </c>
      <c r="Q138" s="14" t="e">
        <f t="shared" si="25"/>
        <v>#REF!</v>
      </c>
      <c r="R138" s="14" t="e">
        <f t="shared" si="25"/>
        <v>#REF!</v>
      </c>
      <c r="S138" s="14" t="e">
        <f t="shared" si="25"/>
        <v>#REF!</v>
      </c>
    </row>
    <row r="139" spans="1:19" s="14" customFormat="1" ht="15">
      <c r="A139" s="12" t="str">
        <f>BASIS!A55</f>
        <v>Functie 13</v>
      </c>
      <c r="B139" s="12" t="e">
        <f>_xlfn.COUNTIFS(Input!#REF!,'TABELLEN - TEAM'!$A139,Input!$G:$G,'TABELLEN - TEAM'!B$126,Input!#REF!,'TABELLEN - TEAM'!$E$1)</f>
        <v>#REF!</v>
      </c>
      <c r="C139" s="12" t="e">
        <f>_xlfn.COUNTIFS(Input!#REF!,'TABELLEN - TEAM'!$A139,Input!$G:$G,'TABELLEN - TEAM'!C$126,Input!#REF!,'TABELLEN - TEAM'!$E$1)</f>
        <v>#REF!</v>
      </c>
      <c r="D139" s="12" t="e">
        <f>_xlfn.COUNTIFS(Input!#REF!,'TABELLEN - TEAM'!$A139,Input!$G:$G,'TABELLEN - TEAM'!D$126,Input!#REF!,'TABELLEN - TEAM'!$E$1)</f>
        <v>#REF!</v>
      </c>
      <c r="E139" s="12" t="e">
        <f>_xlfn.COUNTIFS(Input!#REF!,'TABELLEN - TEAM'!$A139,Input!$G:$G,'TABELLEN - TEAM'!E$126,Input!#REF!,'TABELLEN - TEAM'!$E$1)</f>
        <v>#REF!</v>
      </c>
      <c r="F139" s="12" t="e">
        <f t="shared" si="26"/>
        <v>#REF!</v>
      </c>
      <c r="G139" s="12"/>
      <c r="H139" s="12"/>
      <c r="I139" s="12"/>
      <c r="J139" s="12"/>
      <c r="K139" s="12"/>
      <c r="L139" s="12"/>
      <c r="M139" s="12"/>
      <c r="N139" s="12"/>
      <c r="O139" s="37" t="str">
        <f t="shared" si="24"/>
        <v>Functie 13</v>
      </c>
      <c r="P139" s="14" t="e">
        <f t="shared" si="27"/>
        <v>#REF!</v>
      </c>
      <c r="Q139" s="14" t="e">
        <f t="shared" si="25"/>
        <v>#REF!</v>
      </c>
      <c r="R139" s="14" t="e">
        <f t="shared" si="25"/>
        <v>#REF!</v>
      </c>
      <c r="S139" s="14" t="e">
        <f t="shared" si="25"/>
        <v>#REF!</v>
      </c>
    </row>
    <row r="140" spans="1:19" s="14" customFormat="1" ht="15">
      <c r="A140" s="12" t="str">
        <f>BASIS!A56</f>
        <v>Functie 14</v>
      </c>
      <c r="B140" s="12" t="e">
        <f>_xlfn.COUNTIFS(Input!#REF!,'TABELLEN - TEAM'!$A140,Input!$G:$G,'TABELLEN - TEAM'!B$126,Input!#REF!,'TABELLEN - TEAM'!$E$1)</f>
        <v>#REF!</v>
      </c>
      <c r="C140" s="12" t="e">
        <f>_xlfn.COUNTIFS(Input!#REF!,'TABELLEN - TEAM'!$A140,Input!$G:$G,'TABELLEN - TEAM'!C$126,Input!#REF!,'TABELLEN - TEAM'!$E$1)</f>
        <v>#REF!</v>
      </c>
      <c r="D140" s="12" t="e">
        <f>_xlfn.COUNTIFS(Input!#REF!,'TABELLEN - TEAM'!$A140,Input!$G:$G,'TABELLEN - TEAM'!D$126,Input!#REF!,'TABELLEN - TEAM'!$E$1)</f>
        <v>#REF!</v>
      </c>
      <c r="E140" s="12" t="e">
        <f>_xlfn.COUNTIFS(Input!#REF!,'TABELLEN - TEAM'!$A140,Input!$G:$G,'TABELLEN - TEAM'!E$126,Input!#REF!,'TABELLEN - TEAM'!$E$1)</f>
        <v>#REF!</v>
      </c>
      <c r="F140" s="12" t="e">
        <f t="shared" si="26"/>
        <v>#REF!</v>
      </c>
      <c r="G140" s="12"/>
      <c r="H140" s="12"/>
      <c r="I140" s="12"/>
      <c r="J140" s="12"/>
      <c r="K140" s="12"/>
      <c r="L140" s="12"/>
      <c r="M140" s="12"/>
      <c r="N140" s="12"/>
      <c r="O140" s="37" t="str">
        <f t="shared" si="24"/>
        <v>Functie 14</v>
      </c>
      <c r="P140" s="14" t="e">
        <f t="shared" si="27"/>
        <v>#REF!</v>
      </c>
      <c r="Q140" s="14" t="e">
        <f t="shared" si="25"/>
        <v>#REF!</v>
      </c>
      <c r="R140" s="14" t="e">
        <f t="shared" si="25"/>
        <v>#REF!</v>
      </c>
      <c r="S140" s="14" t="e">
        <f t="shared" si="25"/>
        <v>#REF!</v>
      </c>
    </row>
    <row r="141" spans="1:19" s="14" customFormat="1" ht="15">
      <c r="A141" s="12" t="str">
        <f>BASIS!A57</f>
        <v>Functie 15</v>
      </c>
      <c r="B141" s="12" t="e">
        <f>_xlfn.COUNTIFS(Input!#REF!,'TABELLEN - TEAM'!$A141,Input!$G:$G,'TABELLEN - TEAM'!B$126,Input!#REF!,'TABELLEN - TEAM'!$E$1)</f>
        <v>#REF!</v>
      </c>
      <c r="C141" s="12" t="e">
        <f>_xlfn.COUNTIFS(Input!#REF!,'TABELLEN - TEAM'!$A141,Input!$G:$G,'TABELLEN - TEAM'!C$126,Input!#REF!,'TABELLEN - TEAM'!$E$1)</f>
        <v>#REF!</v>
      </c>
      <c r="D141" s="12" t="e">
        <f>_xlfn.COUNTIFS(Input!#REF!,'TABELLEN - TEAM'!$A141,Input!$G:$G,'TABELLEN - TEAM'!D$126,Input!#REF!,'TABELLEN - TEAM'!$E$1)</f>
        <v>#REF!</v>
      </c>
      <c r="E141" s="12" t="e">
        <f>_xlfn.COUNTIFS(Input!#REF!,'TABELLEN - TEAM'!$A141,Input!$G:$G,'TABELLEN - TEAM'!E$126,Input!#REF!,'TABELLEN - TEAM'!$E$1)</f>
        <v>#REF!</v>
      </c>
      <c r="F141" s="12" t="e">
        <f t="shared" si="26"/>
        <v>#REF!</v>
      </c>
      <c r="G141" s="12"/>
      <c r="H141" s="12"/>
      <c r="I141" s="12"/>
      <c r="J141" s="12"/>
      <c r="K141" s="12"/>
      <c r="L141" s="12"/>
      <c r="M141" s="12"/>
      <c r="N141" s="12"/>
      <c r="O141" s="37" t="str">
        <f t="shared" si="24"/>
        <v>Functie 15</v>
      </c>
      <c r="P141" s="14" t="e">
        <f t="shared" si="27"/>
        <v>#REF!</v>
      </c>
      <c r="Q141" s="14" t="e">
        <f t="shared" si="25"/>
        <v>#REF!</v>
      </c>
      <c r="R141" s="14" t="e">
        <f t="shared" si="25"/>
        <v>#REF!</v>
      </c>
      <c r="S141" s="14" t="e">
        <f t="shared" si="25"/>
        <v>#REF!</v>
      </c>
    </row>
    <row r="142" spans="1:19" s="14" customFormat="1" ht="15">
      <c r="A142" s="12" t="str">
        <f>BASIS!A58</f>
        <v>Functie 16</v>
      </c>
      <c r="B142" s="12" t="e">
        <f>_xlfn.COUNTIFS(Input!#REF!,'TABELLEN - TEAM'!$A142,Input!$G:$G,'TABELLEN - TEAM'!B$126,Input!#REF!,'TABELLEN - TEAM'!$E$1)</f>
        <v>#REF!</v>
      </c>
      <c r="C142" s="12" t="e">
        <f>_xlfn.COUNTIFS(Input!#REF!,'TABELLEN - TEAM'!$A142,Input!$G:$G,'TABELLEN - TEAM'!C$126,Input!#REF!,'TABELLEN - TEAM'!$E$1)</f>
        <v>#REF!</v>
      </c>
      <c r="D142" s="12" t="e">
        <f>_xlfn.COUNTIFS(Input!#REF!,'TABELLEN - TEAM'!$A142,Input!$G:$G,'TABELLEN - TEAM'!D$126,Input!#REF!,'TABELLEN - TEAM'!$E$1)</f>
        <v>#REF!</v>
      </c>
      <c r="E142" s="12" t="e">
        <f>_xlfn.COUNTIFS(Input!#REF!,'TABELLEN - TEAM'!$A142,Input!$G:$G,'TABELLEN - TEAM'!E$126,Input!#REF!,'TABELLEN - TEAM'!$E$1)</f>
        <v>#REF!</v>
      </c>
      <c r="F142" s="12" t="e">
        <f t="shared" si="26"/>
        <v>#REF!</v>
      </c>
      <c r="G142" s="12"/>
      <c r="H142" s="12"/>
      <c r="I142" s="12"/>
      <c r="J142" s="12"/>
      <c r="K142" s="12"/>
      <c r="L142" s="12"/>
      <c r="M142" s="12"/>
      <c r="N142" s="12"/>
      <c r="O142" s="37" t="str">
        <f t="shared" si="24"/>
        <v>Functie 16</v>
      </c>
      <c r="P142" s="14" t="e">
        <f t="shared" si="27"/>
        <v>#REF!</v>
      </c>
      <c r="Q142" s="14" t="e">
        <f t="shared" si="25"/>
        <v>#REF!</v>
      </c>
      <c r="R142" s="14" t="e">
        <f t="shared" si="25"/>
        <v>#REF!</v>
      </c>
      <c r="S142" s="14" t="e">
        <f t="shared" si="25"/>
        <v>#REF!</v>
      </c>
    </row>
    <row r="143" spans="1:19" s="14" customFormat="1" ht="15">
      <c r="A143" s="12" t="str">
        <f>BASIS!A59</f>
        <v>Functie 17</v>
      </c>
      <c r="B143" s="12" t="e">
        <f>_xlfn.COUNTIFS(Input!#REF!,'TABELLEN - TEAM'!$A143,Input!$G:$G,'TABELLEN - TEAM'!B$126,Input!#REF!,'TABELLEN - TEAM'!$E$1)</f>
        <v>#REF!</v>
      </c>
      <c r="C143" s="12" t="e">
        <f>_xlfn.COUNTIFS(Input!#REF!,'TABELLEN - TEAM'!$A143,Input!$G:$G,'TABELLEN - TEAM'!C$126,Input!#REF!,'TABELLEN - TEAM'!$E$1)</f>
        <v>#REF!</v>
      </c>
      <c r="D143" s="12" t="e">
        <f>_xlfn.COUNTIFS(Input!#REF!,'TABELLEN - TEAM'!$A143,Input!$G:$G,'TABELLEN - TEAM'!D$126,Input!#REF!,'TABELLEN - TEAM'!$E$1)</f>
        <v>#REF!</v>
      </c>
      <c r="E143" s="12" t="e">
        <f>_xlfn.COUNTIFS(Input!#REF!,'TABELLEN - TEAM'!$A143,Input!$G:$G,'TABELLEN - TEAM'!E$126,Input!#REF!,'TABELLEN - TEAM'!$E$1)</f>
        <v>#REF!</v>
      </c>
      <c r="F143" s="12" t="e">
        <f t="shared" si="26"/>
        <v>#REF!</v>
      </c>
      <c r="G143" s="12"/>
      <c r="H143" s="12"/>
      <c r="I143" s="12"/>
      <c r="J143" s="12"/>
      <c r="K143" s="12"/>
      <c r="L143" s="12"/>
      <c r="M143" s="12"/>
      <c r="N143" s="12"/>
      <c r="O143" s="37" t="str">
        <f t="shared" si="24"/>
        <v>Functie 17</v>
      </c>
      <c r="P143" s="14" t="e">
        <f t="shared" si="27"/>
        <v>#REF!</v>
      </c>
      <c r="Q143" s="14" t="e">
        <f t="shared" si="25"/>
        <v>#REF!</v>
      </c>
      <c r="R143" s="14" t="e">
        <f t="shared" si="25"/>
        <v>#REF!</v>
      </c>
      <c r="S143" s="14" t="e">
        <f t="shared" si="25"/>
        <v>#REF!</v>
      </c>
    </row>
    <row r="144" spans="1:19" s="14" customFormat="1" ht="15">
      <c r="A144" s="12" t="str">
        <f>BASIS!A60</f>
        <v>Functie 18</v>
      </c>
      <c r="B144" s="12" t="e">
        <f>_xlfn.COUNTIFS(Input!#REF!,'TABELLEN - TEAM'!$A144,Input!$G:$G,'TABELLEN - TEAM'!B$126,Input!#REF!,'TABELLEN - TEAM'!$E$1)</f>
        <v>#REF!</v>
      </c>
      <c r="C144" s="12" t="e">
        <f>_xlfn.COUNTIFS(Input!#REF!,'TABELLEN - TEAM'!$A144,Input!$G:$G,'TABELLEN - TEAM'!C$126,Input!#REF!,'TABELLEN - TEAM'!$E$1)</f>
        <v>#REF!</v>
      </c>
      <c r="D144" s="12" t="e">
        <f>_xlfn.COUNTIFS(Input!#REF!,'TABELLEN - TEAM'!$A144,Input!$G:$G,'TABELLEN - TEAM'!D$126,Input!#REF!,'TABELLEN - TEAM'!$E$1)</f>
        <v>#REF!</v>
      </c>
      <c r="E144" s="12" t="e">
        <f>_xlfn.COUNTIFS(Input!#REF!,'TABELLEN - TEAM'!$A144,Input!$G:$G,'TABELLEN - TEAM'!E$126,Input!#REF!,'TABELLEN - TEAM'!$E$1)</f>
        <v>#REF!</v>
      </c>
      <c r="F144" s="12" t="e">
        <f t="shared" si="26"/>
        <v>#REF!</v>
      </c>
      <c r="G144" s="12"/>
      <c r="H144" s="12"/>
      <c r="I144" s="12"/>
      <c r="J144" s="12"/>
      <c r="K144" s="12"/>
      <c r="L144" s="12"/>
      <c r="M144" s="12"/>
      <c r="N144" s="12"/>
      <c r="O144" s="37" t="str">
        <f t="shared" si="24"/>
        <v>Functie 18</v>
      </c>
      <c r="P144" s="14" t="e">
        <f t="shared" si="27"/>
        <v>#REF!</v>
      </c>
      <c r="Q144" s="14" t="e">
        <f t="shared" si="25"/>
        <v>#REF!</v>
      </c>
      <c r="R144" s="14" t="e">
        <f t="shared" si="25"/>
        <v>#REF!</v>
      </c>
      <c r="S144" s="14" t="e">
        <f t="shared" si="25"/>
        <v>#REF!</v>
      </c>
    </row>
    <row r="145" spans="1:19" s="14" customFormat="1" ht="15">
      <c r="A145" s="12" t="str">
        <f>BASIS!A61</f>
        <v>Functie 19</v>
      </c>
      <c r="B145" s="12" t="e">
        <f>_xlfn.COUNTIFS(Input!#REF!,'TABELLEN - TEAM'!$A145,Input!$G:$G,'TABELLEN - TEAM'!B$126,Input!#REF!,'TABELLEN - TEAM'!$E$1)</f>
        <v>#REF!</v>
      </c>
      <c r="C145" s="12" t="e">
        <f>_xlfn.COUNTIFS(Input!#REF!,'TABELLEN - TEAM'!$A145,Input!$G:$G,'TABELLEN - TEAM'!C$126,Input!#REF!,'TABELLEN - TEAM'!$E$1)</f>
        <v>#REF!</v>
      </c>
      <c r="D145" s="12" t="e">
        <f>_xlfn.COUNTIFS(Input!#REF!,'TABELLEN - TEAM'!$A145,Input!$G:$G,'TABELLEN - TEAM'!D$126,Input!#REF!,'TABELLEN - TEAM'!$E$1)</f>
        <v>#REF!</v>
      </c>
      <c r="E145" s="12" t="e">
        <f>_xlfn.COUNTIFS(Input!#REF!,'TABELLEN - TEAM'!$A145,Input!$G:$G,'TABELLEN - TEAM'!E$126,Input!#REF!,'TABELLEN - TEAM'!$E$1)</f>
        <v>#REF!</v>
      </c>
      <c r="F145" s="12" t="e">
        <f t="shared" si="26"/>
        <v>#REF!</v>
      </c>
      <c r="G145" s="12"/>
      <c r="H145" s="12"/>
      <c r="I145" s="12"/>
      <c r="J145" s="12"/>
      <c r="K145" s="12"/>
      <c r="L145" s="12"/>
      <c r="M145" s="12"/>
      <c r="N145" s="12"/>
      <c r="O145" s="37" t="str">
        <f t="shared" si="24"/>
        <v>Functie 19</v>
      </c>
      <c r="P145" s="14" t="e">
        <f t="shared" si="27"/>
        <v>#REF!</v>
      </c>
      <c r="Q145" s="14" t="e">
        <f t="shared" si="25"/>
        <v>#REF!</v>
      </c>
      <c r="R145" s="14" t="e">
        <f t="shared" si="25"/>
        <v>#REF!</v>
      </c>
      <c r="S145" s="14" t="e">
        <f t="shared" si="25"/>
        <v>#REF!</v>
      </c>
    </row>
    <row r="146" spans="1:19" s="14" customFormat="1" ht="15">
      <c r="A146" s="12" t="str">
        <f>BASIS!A62</f>
        <v>Functie 20</v>
      </c>
      <c r="B146" s="12" t="e">
        <f>_xlfn.COUNTIFS(Input!#REF!,'TABELLEN - TEAM'!$A146,Input!$G:$G,'TABELLEN - TEAM'!B$126,Input!#REF!,'TABELLEN - TEAM'!$E$1)</f>
        <v>#REF!</v>
      </c>
      <c r="C146" s="12" t="e">
        <f>_xlfn.COUNTIFS(Input!#REF!,'TABELLEN - TEAM'!$A146,Input!$G:$G,'TABELLEN - TEAM'!C$126,Input!#REF!,'TABELLEN - TEAM'!$E$1)</f>
        <v>#REF!</v>
      </c>
      <c r="D146" s="12" t="e">
        <f>_xlfn.COUNTIFS(Input!#REF!,'TABELLEN - TEAM'!$A146,Input!$G:$G,'TABELLEN - TEAM'!D$126,Input!#REF!,'TABELLEN - TEAM'!$E$1)</f>
        <v>#REF!</v>
      </c>
      <c r="E146" s="12" t="e">
        <f>_xlfn.COUNTIFS(Input!#REF!,'TABELLEN - TEAM'!$A146,Input!$G:$G,'TABELLEN - TEAM'!E$126,Input!#REF!,'TABELLEN - TEAM'!$E$1)</f>
        <v>#REF!</v>
      </c>
      <c r="F146" s="12" t="e">
        <f t="shared" si="26"/>
        <v>#REF!</v>
      </c>
      <c r="G146" s="12"/>
      <c r="H146" s="12"/>
      <c r="I146" s="12"/>
      <c r="J146" s="12"/>
      <c r="K146" s="12"/>
      <c r="L146" s="12"/>
      <c r="M146" s="12"/>
      <c r="N146" s="12"/>
      <c r="O146" s="37" t="str">
        <f t="shared" si="24"/>
        <v>Functie 20</v>
      </c>
      <c r="P146" s="14" t="e">
        <f t="shared" si="27"/>
        <v>#REF!</v>
      </c>
      <c r="Q146" s="14" t="e">
        <f t="shared" si="25"/>
        <v>#REF!</v>
      </c>
      <c r="R146" s="14" t="e">
        <f t="shared" si="25"/>
        <v>#REF!</v>
      </c>
      <c r="S146" s="14" t="e">
        <f t="shared" si="25"/>
        <v>#REF!</v>
      </c>
    </row>
    <row r="147" spans="1:19" s="14" customFormat="1" ht="15">
      <c r="A147" s="12" t="str">
        <f>BASIS!A63</f>
        <v>Functie 21</v>
      </c>
      <c r="B147" s="12" t="e">
        <f>_xlfn.COUNTIFS(Input!#REF!,'TABELLEN - TEAM'!$A147,Input!$G:$G,'TABELLEN - TEAM'!B$126,Input!#REF!,'TABELLEN - TEAM'!$E$1)</f>
        <v>#REF!</v>
      </c>
      <c r="C147" s="12" t="e">
        <f>_xlfn.COUNTIFS(Input!#REF!,'TABELLEN - TEAM'!$A147,Input!$G:$G,'TABELLEN - TEAM'!C$126,Input!#REF!,'TABELLEN - TEAM'!$E$1)</f>
        <v>#REF!</v>
      </c>
      <c r="D147" s="12" t="e">
        <f>_xlfn.COUNTIFS(Input!#REF!,'TABELLEN - TEAM'!$A147,Input!$G:$G,'TABELLEN - TEAM'!D$126,Input!#REF!,'TABELLEN - TEAM'!$E$1)</f>
        <v>#REF!</v>
      </c>
      <c r="E147" s="12" t="e">
        <f>_xlfn.COUNTIFS(Input!#REF!,'TABELLEN - TEAM'!$A147,Input!$G:$G,'TABELLEN - TEAM'!E$126,Input!#REF!,'TABELLEN - TEAM'!$E$1)</f>
        <v>#REF!</v>
      </c>
      <c r="F147" s="12" t="e">
        <f t="shared" si="26"/>
        <v>#REF!</v>
      </c>
      <c r="G147" s="12"/>
      <c r="H147" s="12"/>
      <c r="I147" s="12"/>
      <c r="J147" s="12"/>
      <c r="K147" s="12"/>
      <c r="L147" s="12"/>
      <c r="M147" s="12"/>
      <c r="N147" s="12"/>
      <c r="O147" s="37" t="str">
        <f t="shared" si="24"/>
        <v>Functie 21</v>
      </c>
      <c r="P147" s="14" t="e">
        <f t="shared" si="27"/>
        <v>#REF!</v>
      </c>
      <c r="Q147" s="14" t="e">
        <f t="shared" si="25"/>
        <v>#REF!</v>
      </c>
      <c r="R147" s="14" t="e">
        <f t="shared" si="25"/>
        <v>#REF!</v>
      </c>
      <c r="S147" s="14" t="e">
        <f t="shared" si="25"/>
        <v>#REF!</v>
      </c>
    </row>
    <row r="148" spans="1:19" s="14" customFormat="1" ht="15">
      <c r="A148" s="12" t="str">
        <f>BASIS!A64</f>
        <v>Functie 22</v>
      </c>
      <c r="B148" s="12" t="e">
        <f>_xlfn.COUNTIFS(Input!#REF!,'TABELLEN - TEAM'!$A148,Input!$G:$G,'TABELLEN - TEAM'!B$126,Input!#REF!,'TABELLEN - TEAM'!$E$1)</f>
        <v>#REF!</v>
      </c>
      <c r="C148" s="12" t="e">
        <f>_xlfn.COUNTIFS(Input!#REF!,'TABELLEN - TEAM'!$A148,Input!$G:$G,'TABELLEN - TEAM'!C$126,Input!#REF!,'TABELLEN - TEAM'!$E$1)</f>
        <v>#REF!</v>
      </c>
      <c r="D148" s="12" t="e">
        <f>_xlfn.COUNTIFS(Input!#REF!,'TABELLEN - TEAM'!$A148,Input!$G:$G,'TABELLEN - TEAM'!D$126,Input!#REF!,'TABELLEN - TEAM'!$E$1)</f>
        <v>#REF!</v>
      </c>
      <c r="E148" s="12" t="e">
        <f>_xlfn.COUNTIFS(Input!#REF!,'TABELLEN - TEAM'!$A148,Input!$G:$G,'TABELLEN - TEAM'!E$126,Input!#REF!,'TABELLEN - TEAM'!$E$1)</f>
        <v>#REF!</v>
      </c>
      <c r="F148" s="12" t="e">
        <f t="shared" si="26"/>
        <v>#REF!</v>
      </c>
      <c r="G148" s="12"/>
      <c r="H148" s="12"/>
      <c r="I148" s="12"/>
      <c r="J148" s="12"/>
      <c r="K148" s="12"/>
      <c r="L148" s="12"/>
      <c r="M148" s="12"/>
      <c r="N148" s="12"/>
      <c r="O148" s="37" t="str">
        <f t="shared" si="24"/>
        <v>Functie 22</v>
      </c>
      <c r="P148" s="14" t="e">
        <f t="shared" si="27"/>
        <v>#REF!</v>
      </c>
      <c r="Q148" s="14" t="e">
        <f t="shared" si="25"/>
        <v>#REF!</v>
      </c>
      <c r="R148" s="14" t="e">
        <f t="shared" si="25"/>
        <v>#REF!</v>
      </c>
      <c r="S148" s="14" t="e">
        <f t="shared" si="25"/>
        <v>#REF!</v>
      </c>
    </row>
    <row r="149" spans="1:19" s="14" customFormat="1" ht="15">
      <c r="A149" s="12" t="str">
        <f>BASIS!A65</f>
        <v>Functie 23</v>
      </c>
      <c r="B149" s="12" t="e">
        <f>_xlfn.COUNTIFS(Input!#REF!,'TABELLEN - TEAM'!$A149,Input!$G:$G,'TABELLEN - TEAM'!B$126,Input!#REF!,'TABELLEN - TEAM'!$E$1)</f>
        <v>#REF!</v>
      </c>
      <c r="C149" s="12" t="e">
        <f>_xlfn.COUNTIFS(Input!#REF!,'TABELLEN - TEAM'!$A149,Input!$G:$G,'TABELLEN - TEAM'!C$126,Input!#REF!,'TABELLEN - TEAM'!$E$1)</f>
        <v>#REF!</v>
      </c>
      <c r="D149" s="12" t="e">
        <f>_xlfn.COUNTIFS(Input!#REF!,'TABELLEN - TEAM'!$A149,Input!$G:$G,'TABELLEN - TEAM'!D$126,Input!#REF!,'TABELLEN - TEAM'!$E$1)</f>
        <v>#REF!</v>
      </c>
      <c r="E149" s="12" t="e">
        <f>_xlfn.COUNTIFS(Input!#REF!,'TABELLEN - TEAM'!$A149,Input!$G:$G,'TABELLEN - TEAM'!E$126,Input!#REF!,'TABELLEN - TEAM'!$E$1)</f>
        <v>#REF!</v>
      </c>
      <c r="F149" s="12" t="e">
        <f t="shared" si="26"/>
        <v>#REF!</v>
      </c>
      <c r="G149" s="12"/>
      <c r="H149" s="12"/>
      <c r="I149" s="12"/>
      <c r="J149" s="12"/>
      <c r="K149" s="12"/>
      <c r="L149" s="12"/>
      <c r="M149" s="12"/>
      <c r="N149" s="12"/>
      <c r="O149" s="37" t="str">
        <f t="shared" si="24"/>
        <v>Functie 23</v>
      </c>
      <c r="P149" s="14" t="e">
        <f t="shared" si="27"/>
        <v>#REF!</v>
      </c>
      <c r="Q149" s="14" t="e">
        <f t="shared" si="25"/>
        <v>#REF!</v>
      </c>
      <c r="R149" s="14" t="e">
        <f t="shared" si="25"/>
        <v>#REF!</v>
      </c>
      <c r="S149" s="14" t="e">
        <f t="shared" si="25"/>
        <v>#REF!</v>
      </c>
    </row>
    <row r="150" spans="1:19" s="14" customFormat="1" ht="15">
      <c r="A150" s="12" t="str">
        <f>BASIS!A66</f>
        <v>Functie 24</v>
      </c>
      <c r="B150" s="12" t="e">
        <f>_xlfn.COUNTIFS(Input!#REF!,'TABELLEN - TEAM'!$A150,Input!$G:$G,'TABELLEN - TEAM'!B$126,Input!#REF!,'TABELLEN - TEAM'!$E$1)</f>
        <v>#REF!</v>
      </c>
      <c r="C150" s="12" t="e">
        <f>_xlfn.COUNTIFS(Input!#REF!,'TABELLEN - TEAM'!$A150,Input!$G:$G,'TABELLEN - TEAM'!C$126,Input!#REF!,'TABELLEN - TEAM'!$E$1)</f>
        <v>#REF!</v>
      </c>
      <c r="D150" s="12" t="e">
        <f>_xlfn.COUNTIFS(Input!#REF!,'TABELLEN - TEAM'!$A150,Input!$G:$G,'TABELLEN - TEAM'!D$126,Input!#REF!,'TABELLEN - TEAM'!$E$1)</f>
        <v>#REF!</v>
      </c>
      <c r="E150" s="12" t="e">
        <f>_xlfn.COUNTIFS(Input!#REF!,'TABELLEN - TEAM'!$A150,Input!$G:$G,'TABELLEN - TEAM'!E$126,Input!#REF!,'TABELLEN - TEAM'!$E$1)</f>
        <v>#REF!</v>
      </c>
      <c r="F150" s="12" t="e">
        <f t="shared" si="26"/>
        <v>#REF!</v>
      </c>
      <c r="G150" s="12"/>
      <c r="H150" s="12"/>
      <c r="I150" s="12"/>
      <c r="J150" s="12"/>
      <c r="K150" s="12"/>
      <c r="L150" s="12"/>
      <c r="M150" s="12"/>
      <c r="N150" s="12"/>
      <c r="O150" s="37" t="str">
        <f t="shared" si="24"/>
        <v>Functie 24</v>
      </c>
      <c r="P150" s="14" t="e">
        <f t="shared" si="27"/>
        <v>#REF!</v>
      </c>
      <c r="Q150" s="14" t="e">
        <f t="shared" si="25"/>
        <v>#REF!</v>
      </c>
      <c r="R150" s="14" t="e">
        <f t="shared" si="25"/>
        <v>#REF!</v>
      </c>
      <c r="S150" s="14" t="e">
        <f t="shared" si="25"/>
        <v>#REF!</v>
      </c>
    </row>
    <row r="151" spans="1:19" s="14" customFormat="1" ht="15">
      <c r="A151" s="12" t="str">
        <f>BASIS!A67</f>
        <v>Functie 25</v>
      </c>
      <c r="B151" s="12" t="e">
        <f>_xlfn.COUNTIFS(Input!#REF!,'TABELLEN - TEAM'!$A151,Input!$G:$G,'TABELLEN - TEAM'!B$126,Input!#REF!,'TABELLEN - TEAM'!$E$1)</f>
        <v>#REF!</v>
      </c>
      <c r="C151" s="12" t="e">
        <f>_xlfn.COUNTIFS(Input!#REF!,'TABELLEN - TEAM'!$A151,Input!$G:$G,'TABELLEN - TEAM'!C$126,Input!#REF!,'TABELLEN - TEAM'!$E$1)</f>
        <v>#REF!</v>
      </c>
      <c r="D151" s="12" t="e">
        <f>_xlfn.COUNTIFS(Input!#REF!,'TABELLEN - TEAM'!$A151,Input!$G:$G,'TABELLEN - TEAM'!D$126,Input!#REF!,'TABELLEN - TEAM'!$E$1)</f>
        <v>#REF!</v>
      </c>
      <c r="E151" s="12" t="e">
        <f>_xlfn.COUNTIFS(Input!#REF!,'TABELLEN - TEAM'!$A151,Input!$G:$G,'TABELLEN - TEAM'!E$126,Input!#REF!,'TABELLEN - TEAM'!$E$1)</f>
        <v>#REF!</v>
      </c>
      <c r="F151" s="12" t="e">
        <f t="shared" si="26"/>
        <v>#REF!</v>
      </c>
      <c r="G151" s="12"/>
      <c r="H151" s="12"/>
      <c r="I151" s="12"/>
      <c r="J151" s="12"/>
      <c r="K151" s="12"/>
      <c r="L151" s="12"/>
      <c r="M151" s="12"/>
      <c r="N151" s="12"/>
      <c r="O151" s="37" t="str">
        <f t="shared" si="24"/>
        <v>Functie 25</v>
      </c>
      <c r="P151" s="14" t="e">
        <f t="shared" si="27"/>
        <v>#REF!</v>
      </c>
      <c r="Q151" s="14" t="e">
        <f t="shared" si="25"/>
        <v>#REF!</v>
      </c>
      <c r="R151" s="14" t="e">
        <f t="shared" si="25"/>
        <v>#REF!</v>
      </c>
      <c r="S151" s="14" t="e">
        <f t="shared" si="25"/>
        <v>#REF!</v>
      </c>
    </row>
    <row r="152" spans="1:14" s="14" customFormat="1" ht="15">
      <c r="A152" s="12"/>
      <c r="B152" s="12" t="e">
        <f>SUM(B127:B151)</f>
        <v>#REF!</v>
      </c>
      <c r="C152" s="12" t="e">
        <f>SUM(C127:C151)</f>
        <v>#REF!</v>
      </c>
      <c r="D152" s="12" t="e">
        <f>SUM(D127:D151)</f>
        <v>#REF!</v>
      </c>
      <c r="E152" s="12" t="e">
        <f>SUM(E127:E151)</f>
        <v>#REF!</v>
      </c>
      <c r="F152" s="12" t="e">
        <f>SUM(F127:F151)</f>
        <v>#REF!</v>
      </c>
      <c r="G152" s="12"/>
      <c r="H152" s="12"/>
      <c r="I152" s="12"/>
      <c r="J152" s="12"/>
      <c r="K152" s="12"/>
      <c r="L152" s="12"/>
      <c r="M152" s="12"/>
      <c r="N152" s="12"/>
    </row>
    <row r="156" spans="1:15" s="14" customFormat="1" ht="15">
      <c r="A156" s="11" t="s">
        <v>68</v>
      </c>
      <c r="B156" s="12"/>
      <c r="C156" s="12"/>
      <c r="D156" s="12"/>
      <c r="E156" s="12"/>
      <c r="F156" s="12"/>
      <c r="G156" s="12"/>
      <c r="H156" s="12"/>
      <c r="I156" s="12"/>
      <c r="J156" s="12"/>
      <c r="K156" s="12"/>
      <c r="L156" s="12"/>
      <c r="M156" s="12"/>
      <c r="N156" s="12"/>
      <c r="O156" s="13" t="s">
        <v>68</v>
      </c>
    </row>
    <row r="157" spans="1:14" s="14" customFormat="1" ht="15">
      <c r="A157" s="12"/>
      <c r="B157" s="12"/>
      <c r="C157" s="12"/>
      <c r="D157" s="12"/>
      <c r="E157" s="12"/>
      <c r="F157" s="12"/>
      <c r="G157" s="12"/>
      <c r="H157" s="12"/>
      <c r="I157" s="12"/>
      <c r="J157" s="12"/>
      <c r="K157" s="12"/>
      <c r="L157" s="12"/>
      <c r="M157" s="12"/>
      <c r="N157" s="12"/>
    </row>
    <row r="158" spans="1:23" s="14" customFormat="1" ht="15">
      <c r="A158" s="23"/>
      <c r="B158" s="24"/>
      <c r="C158" s="25"/>
      <c r="D158" s="39">
        <f>BASIS!D43</f>
        <v>1</v>
      </c>
      <c r="E158" s="39">
        <f>BASIS!D44</f>
        <v>2</v>
      </c>
      <c r="F158" s="39">
        <f>BASIS!D45</f>
        <v>3</v>
      </c>
      <c r="G158" s="39">
        <f>BASIS!D46</f>
        <v>4</v>
      </c>
      <c r="H158" s="39">
        <f>BASIS!D47</f>
        <v>5</v>
      </c>
      <c r="I158" s="39" t="str">
        <f>BASIS!D48</f>
        <v>nvt</v>
      </c>
      <c r="J158" s="12"/>
      <c r="K158" s="12"/>
      <c r="L158" s="12"/>
      <c r="M158" s="12"/>
      <c r="N158" s="12"/>
      <c r="O158" s="27"/>
      <c r="P158" s="28"/>
      <c r="Q158" s="37"/>
      <c r="R158" s="42">
        <f aca="true" t="shared" si="28" ref="R158:W158">D158</f>
        <v>1</v>
      </c>
      <c r="S158" s="42">
        <f t="shared" si="28"/>
        <v>2</v>
      </c>
      <c r="T158" s="42">
        <f t="shared" si="28"/>
        <v>3</v>
      </c>
      <c r="U158" s="42">
        <f t="shared" si="28"/>
        <v>4</v>
      </c>
      <c r="V158" s="42">
        <f t="shared" si="28"/>
        <v>5</v>
      </c>
      <c r="W158" s="42" t="str">
        <f t="shared" si="28"/>
        <v>nvt</v>
      </c>
    </row>
    <row r="159" spans="1:23" s="14" customFormat="1" ht="15">
      <c r="A159" s="23"/>
      <c r="B159" s="25" t="str">
        <f>BASIS!A5</f>
        <v>Uitmuntend</v>
      </c>
      <c r="C159" s="25" t="str">
        <f>BASIS!B5</f>
        <v>U</v>
      </c>
      <c r="D159" s="26" t="e">
        <f>_xlfn.COUNTIFS(Input!$F:$F,'TABELLEN - TEAM'!$C159,Input!#REF!,'TABELLEN - TEAM'!D$158,Input!#REF!,'TABELLEN - TEAM'!$E$1)</f>
        <v>#REF!</v>
      </c>
      <c r="E159" s="26" t="e">
        <f>_xlfn.COUNTIFS(Input!$F:$F,'TABELLEN - TEAM'!$C159,Input!#REF!,'TABELLEN - TEAM'!E$158,Input!#REF!,'TABELLEN - TEAM'!$E$1)</f>
        <v>#REF!</v>
      </c>
      <c r="F159" s="26" t="e">
        <f>_xlfn.COUNTIFS(Input!$F:$F,'TABELLEN - TEAM'!$C159,Input!#REF!,'TABELLEN - TEAM'!F$158,Input!#REF!,'TABELLEN - TEAM'!$E$1)</f>
        <v>#REF!</v>
      </c>
      <c r="G159" s="26" t="e">
        <f>_xlfn.COUNTIFS(Input!$F:$F,'TABELLEN - TEAM'!$C159,Input!#REF!,'TABELLEN - TEAM'!G$158,Input!#REF!,'TABELLEN - TEAM'!$E$1)</f>
        <v>#REF!</v>
      </c>
      <c r="H159" s="26" t="e">
        <f>_xlfn.COUNTIFS(Input!$F:$F,'TABELLEN - TEAM'!$C159,Input!#REF!,'TABELLEN - TEAM'!H$158,Input!#REF!,'TABELLEN - TEAM'!$E$1)</f>
        <v>#REF!</v>
      </c>
      <c r="I159" s="26" t="e">
        <f>_xlfn.COUNTIFS(Input!$F:$F,'TABELLEN - TEAM'!$C159,Input!#REF!,'TABELLEN - TEAM'!I$158,Input!#REF!,'TABELLEN - TEAM'!$E$1)</f>
        <v>#REF!</v>
      </c>
      <c r="J159" s="38" t="e">
        <f>SUM(D159:I159)</f>
        <v>#REF!</v>
      </c>
      <c r="K159" s="12"/>
      <c r="L159" s="12"/>
      <c r="M159" s="12"/>
      <c r="N159" s="12"/>
      <c r="O159" s="27"/>
      <c r="P159" s="37" t="str">
        <f aca="true" t="shared" si="29" ref="P159:Q163">B159</f>
        <v>Uitmuntend</v>
      </c>
      <c r="Q159" s="37" t="str">
        <f t="shared" si="29"/>
        <v>U</v>
      </c>
      <c r="R159" s="36" t="e">
        <f aca="true" t="shared" si="30" ref="R159:W163">D159/D$164</f>
        <v>#REF!</v>
      </c>
      <c r="S159" s="36" t="e">
        <f t="shared" si="30"/>
        <v>#REF!</v>
      </c>
      <c r="T159" s="36" t="e">
        <f t="shared" si="30"/>
        <v>#REF!</v>
      </c>
      <c r="U159" s="36" t="e">
        <f t="shared" si="30"/>
        <v>#REF!</v>
      </c>
      <c r="V159" s="36" t="e">
        <f t="shared" si="30"/>
        <v>#REF!</v>
      </c>
      <c r="W159" s="36" t="e">
        <f t="shared" si="30"/>
        <v>#REF!</v>
      </c>
    </row>
    <row r="160" spans="1:23" s="14" customFormat="1" ht="15">
      <c r="A160" s="23"/>
      <c r="B160" s="25" t="str">
        <f>BASIS!A6</f>
        <v>Goed</v>
      </c>
      <c r="C160" s="25" t="str">
        <f>BASIS!B6</f>
        <v>G</v>
      </c>
      <c r="D160" s="26" t="e">
        <f>_xlfn.COUNTIFS(Input!$F:$F,'TABELLEN - TEAM'!$C160,Input!#REF!,'TABELLEN - TEAM'!D$158,Input!#REF!,'TABELLEN - TEAM'!$E$1)</f>
        <v>#REF!</v>
      </c>
      <c r="E160" s="26" t="e">
        <f>_xlfn.COUNTIFS(Input!$F:$F,'TABELLEN - TEAM'!$C160,Input!#REF!,'TABELLEN - TEAM'!E$158,Input!#REF!,'TABELLEN - TEAM'!$E$1)</f>
        <v>#REF!</v>
      </c>
      <c r="F160" s="26" t="e">
        <f>_xlfn.COUNTIFS(Input!$F:$F,'TABELLEN - TEAM'!$C160,Input!#REF!,'TABELLEN - TEAM'!F$158,Input!#REF!,'TABELLEN - TEAM'!$E$1)</f>
        <v>#REF!</v>
      </c>
      <c r="G160" s="26" t="e">
        <f>_xlfn.COUNTIFS(Input!$F:$F,'TABELLEN - TEAM'!$C160,Input!#REF!,'TABELLEN - TEAM'!G$158,Input!#REF!,'TABELLEN - TEAM'!$E$1)</f>
        <v>#REF!</v>
      </c>
      <c r="H160" s="26" t="e">
        <f>_xlfn.COUNTIFS(Input!$F:$F,'TABELLEN - TEAM'!$C160,Input!#REF!,'TABELLEN - TEAM'!H$158,Input!#REF!,'TABELLEN - TEAM'!$E$1)</f>
        <v>#REF!</v>
      </c>
      <c r="I160" s="26" t="e">
        <f>_xlfn.COUNTIFS(Input!$F:$F,'TABELLEN - TEAM'!$C160,Input!#REF!,'TABELLEN - TEAM'!I$158,Input!#REF!,'TABELLEN - TEAM'!$E$1)</f>
        <v>#REF!</v>
      </c>
      <c r="J160" s="38" t="e">
        <f>SUM(D160:I160)</f>
        <v>#REF!</v>
      </c>
      <c r="K160" s="12"/>
      <c r="L160" s="12"/>
      <c r="M160" s="12"/>
      <c r="N160" s="12"/>
      <c r="O160" s="27"/>
      <c r="P160" s="37" t="str">
        <f t="shared" si="29"/>
        <v>Goed</v>
      </c>
      <c r="Q160" s="37" t="str">
        <f t="shared" si="29"/>
        <v>G</v>
      </c>
      <c r="R160" s="36" t="e">
        <f t="shared" si="30"/>
        <v>#REF!</v>
      </c>
      <c r="S160" s="36" t="e">
        <f t="shared" si="30"/>
        <v>#REF!</v>
      </c>
      <c r="T160" s="36" t="e">
        <f t="shared" si="30"/>
        <v>#REF!</v>
      </c>
      <c r="U160" s="36" t="e">
        <f t="shared" si="30"/>
        <v>#REF!</v>
      </c>
      <c r="V160" s="36" t="e">
        <f t="shared" si="30"/>
        <v>#REF!</v>
      </c>
      <c r="W160" s="36" t="e">
        <f t="shared" si="30"/>
        <v>#REF!</v>
      </c>
    </row>
    <row r="161" spans="1:23" s="14" customFormat="1" ht="15">
      <c r="A161" s="23"/>
      <c r="B161" s="25" t="str">
        <f>BASIS!A7</f>
        <v>Voldoende</v>
      </c>
      <c r="C161" s="25" t="str">
        <f>BASIS!B7</f>
        <v>V</v>
      </c>
      <c r="D161" s="26" t="e">
        <f>_xlfn.COUNTIFS(Input!$F:$F,'TABELLEN - TEAM'!$C161,Input!#REF!,'TABELLEN - TEAM'!D$158,Input!#REF!,'TABELLEN - TEAM'!$E$1)</f>
        <v>#REF!</v>
      </c>
      <c r="E161" s="26" t="e">
        <f>_xlfn.COUNTIFS(Input!$F:$F,'TABELLEN - TEAM'!$C161,Input!#REF!,'TABELLEN - TEAM'!E$158,Input!#REF!,'TABELLEN - TEAM'!$E$1)</f>
        <v>#REF!</v>
      </c>
      <c r="F161" s="26" t="e">
        <f>_xlfn.COUNTIFS(Input!$F:$F,'TABELLEN - TEAM'!$C161,Input!#REF!,'TABELLEN - TEAM'!F$158,Input!#REF!,'TABELLEN - TEAM'!$E$1)</f>
        <v>#REF!</v>
      </c>
      <c r="G161" s="26" t="e">
        <f>_xlfn.COUNTIFS(Input!$F:$F,'TABELLEN - TEAM'!$C161,Input!#REF!,'TABELLEN - TEAM'!G$158,Input!#REF!,'TABELLEN - TEAM'!$E$1)</f>
        <v>#REF!</v>
      </c>
      <c r="H161" s="26" t="e">
        <f>_xlfn.COUNTIFS(Input!$F:$F,'TABELLEN - TEAM'!$C161,Input!#REF!,'TABELLEN - TEAM'!H$158,Input!#REF!,'TABELLEN - TEAM'!$E$1)</f>
        <v>#REF!</v>
      </c>
      <c r="I161" s="26" t="e">
        <f>_xlfn.COUNTIFS(Input!$F:$F,'TABELLEN - TEAM'!$C161,Input!#REF!,'TABELLEN - TEAM'!I$158,Input!#REF!,'TABELLEN - TEAM'!$E$1)</f>
        <v>#REF!</v>
      </c>
      <c r="J161" s="38" t="e">
        <f>SUM(D161:I161)</f>
        <v>#REF!</v>
      </c>
      <c r="K161" s="12"/>
      <c r="L161" s="12"/>
      <c r="M161" s="12"/>
      <c r="N161" s="12"/>
      <c r="O161" s="27"/>
      <c r="P161" s="37" t="str">
        <f>B161</f>
        <v>Voldoende</v>
      </c>
      <c r="Q161" s="37" t="str">
        <f>C161</f>
        <v>V</v>
      </c>
      <c r="R161" s="36" t="e">
        <f t="shared" si="30"/>
        <v>#REF!</v>
      </c>
      <c r="S161" s="36" t="e">
        <f t="shared" si="30"/>
        <v>#REF!</v>
      </c>
      <c r="T161" s="36" t="e">
        <f t="shared" si="30"/>
        <v>#REF!</v>
      </c>
      <c r="U161" s="36" t="e">
        <f t="shared" si="30"/>
        <v>#REF!</v>
      </c>
      <c r="V161" s="36" t="e">
        <f t="shared" si="30"/>
        <v>#REF!</v>
      </c>
      <c r="W161" s="36" t="e">
        <f t="shared" si="30"/>
        <v>#REF!</v>
      </c>
    </row>
    <row r="162" spans="1:23" s="14" customFormat="1" ht="15">
      <c r="A162" s="23"/>
      <c r="B162" s="25" t="str">
        <f>BASIS!A8</f>
        <v>Onvoldoende</v>
      </c>
      <c r="C162" s="25" t="str">
        <f>BASIS!B8</f>
        <v>O</v>
      </c>
      <c r="D162" s="26" t="e">
        <f>_xlfn.COUNTIFS(Input!$F:$F,'TABELLEN - TEAM'!$C162,Input!#REF!,'TABELLEN - TEAM'!D$158,Input!#REF!,'TABELLEN - TEAM'!$E$1)</f>
        <v>#REF!</v>
      </c>
      <c r="E162" s="26" t="e">
        <f>_xlfn.COUNTIFS(Input!$F:$F,'TABELLEN - TEAM'!$C162,Input!#REF!,'TABELLEN - TEAM'!E$158,Input!#REF!,'TABELLEN - TEAM'!$E$1)</f>
        <v>#REF!</v>
      </c>
      <c r="F162" s="26" t="e">
        <f>_xlfn.COUNTIFS(Input!$F:$F,'TABELLEN - TEAM'!$C162,Input!#REF!,'TABELLEN - TEAM'!F$158,Input!#REF!,'TABELLEN - TEAM'!$E$1)</f>
        <v>#REF!</v>
      </c>
      <c r="G162" s="26" t="e">
        <f>_xlfn.COUNTIFS(Input!$F:$F,'TABELLEN - TEAM'!$C162,Input!#REF!,'TABELLEN - TEAM'!G$158,Input!#REF!,'TABELLEN - TEAM'!$E$1)</f>
        <v>#REF!</v>
      </c>
      <c r="H162" s="26" t="e">
        <f>_xlfn.COUNTIFS(Input!$F:$F,'TABELLEN - TEAM'!$C162,Input!#REF!,'TABELLEN - TEAM'!H$158,Input!#REF!,'TABELLEN - TEAM'!$E$1)</f>
        <v>#REF!</v>
      </c>
      <c r="I162" s="26" t="e">
        <f>_xlfn.COUNTIFS(Input!$F:$F,'TABELLEN - TEAM'!$C162,Input!#REF!,'TABELLEN - TEAM'!I$158,Input!#REF!,'TABELLEN - TEAM'!$E$1)</f>
        <v>#REF!</v>
      </c>
      <c r="J162" s="38" t="e">
        <f>SUM(D162:I162)</f>
        <v>#REF!</v>
      </c>
      <c r="K162" s="12"/>
      <c r="L162" s="12"/>
      <c r="M162" s="12"/>
      <c r="N162" s="12"/>
      <c r="O162" s="27"/>
      <c r="P162" s="37" t="str">
        <f t="shared" si="29"/>
        <v>Onvoldoende</v>
      </c>
      <c r="Q162" s="37" t="str">
        <f t="shared" si="29"/>
        <v>O</v>
      </c>
      <c r="R162" s="36" t="e">
        <f t="shared" si="30"/>
        <v>#REF!</v>
      </c>
      <c r="S162" s="36" t="e">
        <f t="shared" si="30"/>
        <v>#REF!</v>
      </c>
      <c r="T162" s="36" t="e">
        <f t="shared" si="30"/>
        <v>#REF!</v>
      </c>
      <c r="U162" s="36" t="e">
        <f t="shared" si="30"/>
        <v>#REF!</v>
      </c>
      <c r="V162" s="36" t="e">
        <f t="shared" si="30"/>
        <v>#REF!</v>
      </c>
      <c r="W162" s="36" t="e">
        <f t="shared" si="30"/>
        <v>#REF!</v>
      </c>
    </row>
    <row r="163" spans="1:23" s="14" customFormat="1" ht="15">
      <c r="A163" s="30"/>
      <c r="B163" s="25">
        <f>BASIS!A9</f>
        <v>0</v>
      </c>
      <c r="C163" s="25">
        <f>BASIS!B9</f>
        <v>0</v>
      </c>
      <c r="D163" s="26" t="e">
        <f>_xlfn.COUNTIFS(Input!$F:$F,'TABELLEN - TEAM'!$C163,Input!#REF!,'TABELLEN - TEAM'!D$158,Input!#REF!,'TABELLEN - TEAM'!$E$1)</f>
        <v>#REF!</v>
      </c>
      <c r="E163" s="26" t="e">
        <f>_xlfn.COUNTIFS(Input!$F:$F,'TABELLEN - TEAM'!$C163,Input!#REF!,'TABELLEN - TEAM'!E$158,Input!#REF!,'TABELLEN - TEAM'!$E$1)</f>
        <v>#REF!</v>
      </c>
      <c r="F163" s="26" t="e">
        <f>_xlfn.COUNTIFS(Input!$F:$F,'TABELLEN - TEAM'!$C163,Input!#REF!,'TABELLEN - TEAM'!F$158,Input!#REF!,'TABELLEN - TEAM'!$E$1)</f>
        <v>#REF!</v>
      </c>
      <c r="G163" s="26" t="e">
        <f>_xlfn.COUNTIFS(Input!$F:$F,'TABELLEN - TEAM'!$C163,Input!#REF!,'TABELLEN - TEAM'!G$158,Input!#REF!,'TABELLEN - TEAM'!$E$1)</f>
        <v>#REF!</v>
      </c>
      <c r="H163" s="26" t="e">
        <f>_xlfn.COUNTIFS(Input!$F:$F,'TABELLEN - TEAM'!$C163,Input!#REF!,'TABELLEN - TEAM'!H$158,Input!#REF!,'TABELLEN - TEAM'!$E$1)</f>
        <v>#REF!</v>
      </c>
      <c r="I163" s="26" t="e">
        <f>_xlfn.COUNTIFS(Input!$F:$F,'TABELLEN - TEAM'!$C163,Input!#REF!,'TABELLEN - TEAM'!I$158,Input!#REF!,'TABELLEN - TEAM'!$E$1)</f>
        <v>#REF!</v>
      </c>
      <c r="J163" s="38" t="e">
        <f>SUM(D163:I163)</f>
        <v>#REF!</v>
      </c>
      <c r="K163" s="12"/>
      <c r="L163" s="12"/>
      <c r="M163" s="12"/>
      <c r="N163" s="12"/>
      <c r="O163" s="33"/>
      <c r="P163" s="37">
        <f t="shared" si="29"/>
        <v>0</v>
      </c>
      <c r="Q163" s="37">
        <f t="shared" si="29"/>
        <v>0</v>
      </c>
      <c r="R163" s="36" t="e">
        <f t="shared" si="30"/>
        <v>#REF!</v>
      </c>
      <c r="S163" s="36" t="e">
        <f t="shared" si="30"/>
        <v>#REF!</v>
      </c>
      <c r="T163" s="36" t="e">
        <f t="shared" si="30"/>
        <v>#REF!</v>
      </c>
      <c r="U163" s="36" t="e">
        <f t="shared" si="30"/>
        <v>#REF!</v>
      </c>
      <c r="V163" s="36" t="e">
        <f t="shared" si="30"/>
        <v>#REF!</v>
      </c>
      <c r="W163" s="36" t="e">
        <f t="shared" si="30"/>
        <v>#REF!</v>
      </c>
    </row>
    <row r="164" spans="1:14" s="14" customFormat="1" ht="15">
      <c r="A164" s="12"/>
      <c r="B164" s="12"/>
      <c r="C164" s="38"/>
      <c r="D164" s="38" t="e">
        <f aca="true" t="shared" si="31" ref="D164:J164">SUM(D159:D163)</f>
        <v>#REF!</v>
      </c>
      <c r="E164" s="38" t="e">
        <f t="shared" si="31"/>
        <v>#REF!</v>
      </c>
      <c r="F164" s="38" t="e">
        <f t="shared" si="31"/>
        <v>#REF!</v>
      </c>
      <c r="G164" s="38" t="e">
        <f t="shared" si="31"/>
        <v>#REF!</v>
      </c>
      <c r="H164" s="38" t="e">
        <f t="shared" si="31"/>
        <v>#REF!</v>
      </c>
      <c r="I164" s="38" t="e">
        <f t="shared" si="31"/>
        <v>#REF!</v>
      </c>
      <c r="J164" s="38" t="e">
        <f t="shared" si="31"/>
        <v>#REF!</v>
      </c>
      <c r="K164" s="12"/>
      <c r="L164" s="12"/>
      <c r="M164" s="12"/>
      <c r="N164" s="12"/>
    </row>
    <row r="166" spans="1:15" s="14" customFormat="1" ht="15">
      <c r="A166" s="11" t="s">
        <v>121</v>
      </c>
      <c r="B166" s="12"/>
      <c r="C166" s="12"/>
      <c r="D166" s="12"/>
      <c r="E166" s="12"/>
      <c r="F166" s="12"/>
      <c r="G166" s="12"/>
      <c r="H166" s="12"/>
      <c r="I166" s="12"/>
      <c r="J166" s="12"/>
      <c r="K166" s="12"/>
      <c r="L166" s="12"/>
      <c r="M166" s="12"/>
      <c r="N166" s="12"/>
      <c r="O166" s="13" t="s">
        <v>121</v>
      </c>
    </row>
    <row r="168" spans="1:23" s="14" customFormat="1" ht="15">
      <c r="A168" s="23"/>
      <c r="B168" s="24"/>
      <c r="C168" s="25"/>
      <c r="D168" s="39">
        <f aca="true" t="shared" si="32" ref="D168:I168">D158</f>
        <v>1</v>
      </c>
      <c r="E168" s="39">
        <f t="shared" si="32"/>
        <v>2</v>
      </c>
      <c r="F168" s="39">
        <f t="shared" si="32"/>
        <v>3</v>
      </c>
      <c r="G168" s="39">
        <f t="shared" si="32"/>
        <v>4</v>
      </c>
      <c r="H168" s="39">
        <f t="shared" si="32"/>
        <v>5</v>
      </c>
      <c r="I168" s="39" t="str">
        <f t="shared" si="32"/>
        <v>nvt</v>
      </c>
      <c r="J168" s="12"/>
      <c r="K168" s="12"/>
      <c r="L168" s="12"/>
      <c r="M168" s="12"/>
      <c r="N168" s="12"/>
      <c r="O168" s="27"/>
      <c r="P168" s="28"/>
      <c r="Q168" s="37"/>
      <c r="R168" s="42">
        <f aca="true" t="shared" si="33" ref="R168:W168">D168</f>
        <v>1</v>
      </c>
      <c r="S168" s="42">
        <f t="shared" si="33"/>
        <v>2</v>
      </c>
      <c r="T168" s="42">
        <f t="shared" si="33"/>
        <v>3</v>
      </c>
      <c r="U168" s="42">
        <f t="shared" si="33"/>
        <v>4</v>
      </c>
      <c r="V168" s="42">
        <f t="shared" si="33"/>
        <v>5</v>
      </c>
      <c r="W168" s="42" t="str">
        <f t="shared" si="33"/>
        <v>nvt</v>
      </c>
    </row>
    <row r="169" spans="1:23" s="14" customFormat="1" ht="15">
      <c r="A169" s="23"/>
      <c r="B169" s="25" t="str">
        <f>BASIS!A15</f>
        <v>Grenzen bereikt</v>
      </c>
      <c r="C169" s="25" t="str">
        <f>BASIS!B15</f>
        <v>GB</v>
      </c>
      <c r="D169" s="26" t="e">
        <f>_xlfn.COUNTIFS(Input!$G:$G,'TABELLEN - TEAM'!$C169,Input!#REF!,'TABELLEN - TEAM'!D$168,Input!#REF!,'TABELLEN - TEAM'!$E$1)</f>
        <v>#REF!</v>
      </c>
      <c r="E169" s="26" t="e">
        <f>_xlfn.COUNTIFS(Input!$G:$G,'TABELLEN - TEAM'!$C169,Input!#REF!,'TABELLEN - TEAM'!E$168,Input!#REF!,'TABELLEN - TEAM'!$E$1)</f>
        <v>#REF!</v>
      </c>
      <c r="F169" s="26" t="e">
        <f>_xlfn.COUNTIFS(Input!$G:$G,'TABELLEN - TEAM'!$C169,Input!#REF!,'TABELLEN - TEAM'!F$168,Input!#REF!,'TABELLEN - TEAM'!$E$1)</f>
        <v>#REF!</v>
      </c>
      <c r="G169" s="26" t="e">
        <f>_xlfn.COUNTIFS(Input!$G:$G,'TABELLEN - TEAM'!$C169,Input!#REF!,'TABELLEN - TEAM'!G$168,Input!#REF!,'TABELLEN - TEAM'!$E$1)</f>
        <v>#REF!</v>
      </c>
      <c r="H169" s="26" t="e">
        <f>_xlfn.COUNTIFS(Input!$G:$G,'TABELLEN - TEAM'!$C169,Input!#REF!,'TABELLEN - TEAM'!H$168,Input!#REF!,'TABELLEN - TEAM'!$E$1)</f>
        <v>#REF!</v>
      </c>
      <c r="I169" s="26" t="e">
        <f>_xlfn.COUNTIFS(Input!$G:$G,'TABELLEN - TEAM'!$C169,Input!#REF!,'TABELLEN - TEAM'!I$168,Input!#REF!,'TABELLEN - TEAM'!$E$1)</f>
        <v>#REF!</v>
      </c>
      <c r="J169" s="38" t="e">
        <f>SUM(D169:I169)</f>
        <v>#REF!</v>
      </c>
      <c r="K169" s="12"/>
      <c r="L169" s="12"/>
      <c r="M169" s="12"/>
      <c r="N169" s="12"/>
      <c r="O169" s="27"/>
      <c r="P169" s="37" t="str">
        <f aca="true" t="shared" si="34" ref="P169:Q172">B169</f>
        <v>Grenzen bereikt</v>
      </c>
      <c r="Q169" s="37" t="str">
        <f t="shared" si="34"/>
        <v>GB</v>
      </c>
      <c r="R169" s="36" t="e">
        <f>D169/D$173</f>
        <v>#REF!</v>
      </c>
      <c r="S169" s="36" t="e">
        <f aca="true" t="shared" si="35" ref="S169:W172">E169/E$173</f>
        <v>#REF!</v>
      </c>
      <c r="T169" s="36" t="e">
        <f t="shared" si="35"/>
        <v>#REF!</v>
      </c>
      <c r="U169" s="36" t="e">
        <f t="shared" si="35"/>
        <v>#REF!</v>
      </c>
      <c r="V169" s="36" t="e">
        <f t="shared" si="35"/>
        <v>#REF!</v>
      </c>
      <c r="W169" s="36" t="e">
        <f t="shared" si="35"/>
        <v>#REF!</v>
      </c>
    </row>
    <row r="170" spans="1:23" s="14" customFormat="1" ht="15">
      <c r="A170" s="23"/>
      <c r="B170" s="25" t="str">
        <f>BASIS!A16</f>
        <v>Groeimogelijkheden huidig functieniveau</v>
      </c>
      <c r="C170" s="25" t="str">
        <f>BASIS!B16</f>
        <v>HO</v>
      </c>
      <c r="D170" s="26" t="e">
        <f>_xlfn.COUNTIFS(Input!$G:$G,'TABELLEN - TEAM'!$C170,Input!#REF!,'TABELLEN - TEAM'!D$168,Input!#REF!,'TABELLEN - TEAM'!$E$1)</f>
        <v>#REF!</v>
      </c>
      <c r="E170" s="26" t="e">
        <f>_xlfn.COUNTIFS(Input!$G:$G,'TABELLEN - TEAM'!$C170,Input!#REF!,'TABELLEN - TEAM'!E$168,Input!#REF!,'TABELLEN - TEAM'!$E$1)</f>
        <v>#REF!</v>
      </c>
      <c r="F170" s="26" t="e">
        <f>_xlfn.COUNTIFS(Input!$G:$G,'TABELLEN - TEAM'!$C170,Input!#REF!,'TABELLEN - TEAM'!F$168,Input!#REF!,'TABELLEN - TEAM'!$E$1)</f>
        <v>#REF!</v>
      </c>
      <c r="G170" s="26" t="e">
        <f>_xlfn.COUNTIFS(Input!$G:$G,'TABELLEN - TEAM'!$C170,Input!#REF!,'TABELLEN - TEAM'!G$168,Input!#REF!,'TABELLEN - TEAM'!$E$1)</f>
        <v>#REF!</v>
      </c>
      <c r="H170" s="26" t="e">
        <f>_xlfn.COUNTIFS(Input!$G:$G,'TABELLEN - TEAM'!$C170,Input!#REF!,'TABELLEN - TEAM'!H$168,Input!#REF!,'TABELLEN - TEAM'!$E$1)</f>
        <v>#REF!</v>
      </c>
      <c r="I170" s="26" t="e">
        <f>_xlfn.COUNTIFS(Input!$G:$G,'TABELLEN - TEAM'!$C170,Input!#REF!,'TABELLEN - TEAM'!I$168,Input!#REF!,'TABELLEN - TEAM'!$E$1)</f>
        <v>#REF!</v>
      </c>
      <c r="J170" s="38" t="e">
        <f>SUM(D170:I170)</f>
        <v>#REF!</v>
      </c>
      <c r="K170" s="12"/>
      <c r="L170" s="12"/>
      <c r="M170" s="12"/>
      <c r="N170" s="12"/>
      <c r="O170" s="27"/>
      <c r="P170" s="37" t="str">
        <f t="shared" si="34"/>
        <v>Groeimogelijkheden huidig functieniveau</v>
      </c>
      <c r="Q170" s="37" t="str">
        <f t="shared" si="34"/>
        <v>HO</v>
      </c>
      <c r="R170" s="36" t="e">
        <f>D170/D$173</f>
        <v>#REF!</v>
      </c>
      <c r="S170" s="36" t="e">
        <f t="shared" si="35"/>
        <v>#REF!</v>
      </c>
      <c r="T170" s="36" t="e">
        <f t="shared" si="35"/>
        <v>#REF!</v>
      </c>
      <c r="U170" s="36" t="e">
        <f t="shared" si="35"/>
        <v>#REF!</v>
      </c>
      <c r="V170" s="36" t="e">
        <f t="shared" si="35"/>
        <v>#REF!</v>
      </c>
      <c r="W170" s="36" t="e">
        <f t="shared" si="35"/>
        <v>#REF!</v>
      </c>
    </row>
    <row r="171" spans="1:23" s="14" customFormat="1" ht="15">
      <c r="A171" s="23"/>
      <c r="B171" s="25" t="str">
        <f>BASIS!A17</f>
        <v>Groeimogelijkheden verticaal 1 à 2 jaar</v>
      </c>
      <c r="C171" s="25" t="str">
        <f>BASIS!B17</f>
        <v>VOT</v>
      </c>
      <c r="D171" s="26" t="e">
        <f>_xlfn.COUNTIFS(Input!$G:$G,'TABELLEN - TEAM'!$C171,Input!#REF!,'TABELLEN - TEAM'!D$168,Input!#REF!,'TABELLEN - TEAM'!$E$1)</f>
        <v>#REF!</v>
      </c>
      <c r="E171" s="26" t="e">
        <f>_xlfn.COUNTIFS(Input!$G:$G,'TABELLEN - TEAM'!$C171,Input!#REF!,'TABELLEN - TEAM'!E$168,Input!#REF!,'TABELLEN - TEAM'!$E$1)</f>
        <v>#REF!</v>
      </c>
      <c r="F171" s="26" t="e">
        <f>_xlfn.COUNTIFS(Input!$G:$G,'TABELLEN - TEAM'!$C171,Input!#REF!,'TABELLEN - TEAM'!F$168,Input!#REF!,'TABELLEN - TEAM'!$E$1)</f>
        <v>#REF!</v>
      </c>
      <c r="G171" s="26" t="e">
        <f>_xlfn.COUNTIFS(Input!$G:$G,'TABELLEN - TEAM'!$C171,Input!#REF!,'TABELLEN - TEAM'!G$168,Input!#REF!,'TABELLEN - TEAM'!$E$1)</f>
        <v>#REF!</v>
      </c>
      <c r="H171" s="26" t="e">
        <f>_xlfn.COUNTIFS(Input!$G:$G,'TABELLEN - TEAM'!$C171,Input!#REF!,'TABELLEN - TEAM'!H$168,Input!#REF!,'TABELLEN - TEAM'!$E$1)</f>
        <v>#REF!</v>
      </c>
      <c r="I171" s="26" t="e">
        <f>_xlfn.COUNTIFS(Input!$G:$G,'TABELLEN - TEAM'!$C171,Input!#REF!,'TABELLEN - TEAM'!I$168,Input!#REF!,'TABELLEN - TEAM'!$E$1)</f>
        <v>#REF!</v>
      </c>
      <c r="J171" s="38" t="e">
        <f>SUM(D171:I171)</f>
        <v>#REF!</v>
      </c>
      <c r="K171" s="12"/>
      <c r="L171" s="12"/>
      <c r="M171" s="12"/>
      <c r="N171" s="12"/>
      <c r="O171" s="27"/>
      <c r="P171" s="37" t="str">
        <f t="shared" si="34"/>
        <v>Groeimogelijkheden verticaal 1 à 2 jaar</v>
      </c>
      <c r="Q171" s="37" t="str">
        <f t="shared" si="34"/>
        <v>VOT</v>
      </c>
      <c r="R171" s="36" t="e">
        <f>D171/D$173</f>
        <v>#REF!</v>
      </c>
      <c r="S171" s="36" t="e">
        <f t="shared" si="35"/>
        <v>#REF!</v>
      </c>
      <c r="T171" s="36" t="e">
        <f t="shared" si="35"/>
        <v>#REF!</v>
      </c>
      <c r="U171" s="36" t="e">
        <f t="shared" si="35"/>
        <v>#REF!</v>
      </c>
      <c r="V171" s="36" t="e">
        <f t="shared" si="35"/>
        <v>#REF!</v>
      </c>
      <c r="W171" s="36" t="e">
        <f t="shared" si="35"/>
        <v>#REF!</v>
      </c>
    </row>
    <row r="172" spans="1:23" s="14" customFormat="1" ht="15">
      <c r="A172" s="30"/>
      <c r="B172" s="25" t="str">
        <f>BASIS!A18</f>
        <v>Groeimogelijkheden verticaal direct</v>
      </c>
      <c r="C172" s="25" t="str">
        <f>BASIS!B18</f>
        <v>VOD</v>
      </c>
      <c r="D172" s="26" t="e">
        <f>_xlfn.COUNTIFS(Input!$G:$G,'TABELLEN - TEAM'!$C172,Input!#REF!,'TABELLEN - TEAM'!D$168,Input!#REF!,'TABELLEN - TEAM'!$E$1)</f>
        <v>#REF!</v>
      </c>
      <c r="E172" s="26" t="e">
        <f>_xlfn.COUNTIFS(Input!$G:$G,'TABELLEN - TEAM'!$C172,Input!#REF!,'TABELLEN - TEAM'!E$168,Input!#REF!,'TABELLEN - TEAM'!$E$1)</f>
        <v>#REF!</v>
      </c>
      <c r="F172" s="26" t="e">
        <f>_xlfn.COUNTIFS(Input!$G:$G,'TABELLEN - TEAM'!$C172,Input!#REF!,'TABELLEN - TEAM'!F$168,Input!#REF!,'TABELLEN - TEAM'!$E$1)</f>
        <v>#REF!</v>
      </c>
      <c r="G172" s="26" t="e">
        <f>_xlfn.COUNTIFS(Input!$G:$G,'TABELLEN - TEAM'!$C172,Input!#REF!,'TABELLEN - TEAM'!G$168,Input!#REF!,'TABELLEN - TEAM'!$E$1)</f>
        <v>#REF!</v>
      </c>
      <c r="H172" s="26" t="e">
        <f>_xlfn.COUNTIFS(Input!$G:$G,'TABELLEN - TEAM'!$C172,Input!#REF!,'TABELLEN - TEAM'!H$168,Input!#REF!,'TABELLEN - TEAM'!$E$1)</f>
        <v>#REF!</v>
      </c>
      <c r="I172" s="26" t="e">
        <f>_xlfn.COUNTIFS(Input!$G:$G,'TABELLEN - TEAM'!$C172,Input!#REF!,'TABELLEN - TEAM'!I$168,Input!#REF!,'TABELLEN - TEAM'!$E$1)</f>
        <v>#REF!</v>
      </c>
      <c r="J172" s="38" t="e">
        <f>SUM(D172:I172)</f>
        <v>#REF!</v>
      </c>
      <c r="K172" s="12"/>
      <c r="L172" s="12"/>
      <c r="M172" s="12"/>
      <c r="N172" s="12"/>
      <c r="O172" s="33"/>
      <c r="P172" s="37" t="str">
        <f t="shared" si="34"/>
        <v>Groeimogelijkheden verticaal direct</v>
      </c>
      <c r="Q172" s="37" t="str">
        <f t="shared" si="34"/>
        <v>VOD</v>
      </c>
      <c r="R172" s="36" t="e">
        <f>D172/D$173</f>
        <v>#REF!</v>
      </c>
      <c r="S172" s="36" t="e">
        <f t="shared" si="35"/>
        <v>#REF!</v>
      </c>
      <c r="T172" s="36" t="e">
        <f t="shared" si="35"/>
        <v>#REF!</v>
      </c>
      <c r="U172" s="36" t="e">
        <f t="shared" si="35"/>
        <v>#REF!</v>
      </c>
      <c r="V172" s="36" t="e">
        <f t="shared" si="35"/>
        <v>#REF!</v>
      </c>
      <c r="W172" s="36" t="e">
        <f t="shared" si="35"/>
        <v>#REF!</v>
      </c>
    </row>
    <row r="173" spans="1:14" s="14" customFormat="1" ht="15">
      <c r="A173" s="12"/>
      <c r="B173" s="12"/>
      <c r="C173" s="12"/>
      <c r="D173" s="38" t="e">
        <f aca="true" t="shared" si="36" ref="D173:J173">SUM(D169:D172)</f>
        <v>#REF!</v>
      </c>
      <c r="E173" s="38" t="e">
        <f t="shared" si="36"/>
        <v>#REF!</v>
      </c>
      <c r="F173" s="38" t="e">
        <f t="shared" si="36"/>
        <v>#REF!</v>
      </c>
      <c r="G173" s="38" t="e">
        <f t="shared" si="36"/>
        <v>#REF!</v>
      </c>
      <c r="H173" s="38" t="e">
        <f t="shared" si="36"/>
        <v>#REF!</v>
      </c>
      <c r="I173" s="38" t="e">
        <f t="shared" si="36"/>
        <v>#REF!</v>
      </c>
      <c r="J173" s="38" t="e">
        <f t="shared" si="36"/>
        <v>#REF!</v>
      </c>
      <c r="K173" s="12"/>
      <c r="L173" s="12"/>
      <c r="M173" s="12"/>
      <c r="N173" s="12"/>
    </row>
    <row r="179" spans="1:15" s="14" customFormat="1" ht="15">
      <c r="A179" s="11" t="s">
        <v>124</v>
      </c>
      <c r="B179" s="12"/>
      <c r="C179" s="12"/>
      <c r="D179" s="12"/>
      <c r="E179" s="12"/>
      <c r="F179" s="12"/>
      <c r="G179" s="12"/>
      <c r="H179" s="12"/>
      <c r="I179" s="12"/>
      <c r="J179" s="12"/>
      <c r="K179" s="12"/>
      <c r="L179" s="12"/>
      <c r="M179" s="12"/>
      <c r="N179" s="12"/>
      <c r="O179" s="13" t="s">
        <v>124</v>
      </c>
    </row>
    <row r="180" spans="1:14" s="14" customFormat="1" ht="15">
      <c r="A180" s="12"/>
      <c r="B180" s="12"/>
      <c r="C180" s="12"/>
      <c r="D180" s="12"/>
      <c r="E180" s="12"/>
      <c r="F180" s="12"/>
      <c r="G180" s="12"/>
      <c r="H180" s="12"/>
      <c r="I180" s="12"/>
      <c r="J180" s="12"/>
      <c r="K180" s="12"/>
      <c r="L180" s="12"/>
      <c r="M180" s="12"/>
      <c r="N180" s="12"/>
    </row>
    <row r="181" spans="1:17" s="14" customFormat="1" ht="15">
      <c r="A181" s="12" t="str">
        <f>BASIS!C43</f>
        <v>vast</v>
      </c>
      <c r="B181" s="12" t="str">
        <f>BASIS!C44</f>
        <v>tijdelijk</v>
      </c>
      <c r="C181" s="12" t="s">
        <v>14</v>
      </c>
      <c r="D181" s="12"/>
      <c r="E181" s="12"/>
      <c r="F181" s="12"/>
      <c r="G181" s="12"/>
      <c r="H181" s="12"/>
      <c r="I181" s="12"/>
      <c r="J181" s="12"/>
      <c r="K181" s="12"/>
      <c r="L181" s="12"/>
      <c r="M181" s="12"/>
      <c r="N181" s="12"/>
      <c r="O181" s="37" t="str">
        <f>A181</f>
        <v>vast</v>
      </c>
      <c r="P181" s="37" t="str">
        <f>B181</f>
        <v>tijdelijk</v>
      </c>
      <c r="Q181" s="37" t="str">
        <f>C181</f>
        <v>Totaal</v>
      </c>
    </row>
    <row r="182" spans="1:17" s="14" customFormat="1" ht="15">
      <c r="A182" s="12" t="e">
        <f>_xlfn.COUNTIFS(Input!#REF!,'TABELLEN - TEAM'!A181,Input!#REF!,'TABELLEN - TEAM'!$E$1)</f>
        <v>#REF!</v>
      </c>
      <c r="B182" s="12" t="e">
        <f>_xlfn.COUNTIFS(Input!#REF!,'TABELLEN - TEAM'!B181,Input!#REF!,'TABELLEN - TEAM'!$E$1)</f>
        <v>#REF!</v>
      </c>
      <c r="C182" s="12" t="e">
        <f>+B182+A182</f>
        <v>#REF!</v>
      </c>
      <c r="D182" s="12"/>
      <c r="E182" s="12"/>
      <c r="F182" s="12"/>
      <c r="G182" s="12"/>
      <c r="H182" s="12"/>
      <c r="I182" s="12"/>
      <c r="J182" s="12"/>
      <c r="K182" s="12"/>
      <c r="L182" s="12"/>
      <c r="M182" s="12"/>
      <c r="N182" s="12"/>
      <c r="O182" s="14" t="e">
        <f>A182/C182</f>
        <v>#REF!</v>
      </c>
      <c r="P182" s="14" t="e">
        <f>B182/C182</f>
        <v>#REF!</v>
      </c>
      <c r="Q182" s="14" t="e">
        <f>C182/E182</f>
        <v>#REF!</v>
      </c>
    </row>
    <row r="187" spans="1:15" s="14" customFormat="1" ht="15">
      <c r="A187" s="11" t="s">
        <v>125</v>
      </c>
      <c r="B187" s="12"/>
      <c r="C187" s="12"/>
      <c r="D187" s="12"/>
      <c r="E187" s="12"/>
      <c r="F187" s="12"/>
      <c r="G187" s="12"/>
      <c r="H187" s="12"/>
      <c r="I187" s="12"/>
      <c r="J187" s="12"/>
      <c r="K187" s="12"/>
      <c r="L187" s="12"/>
      <c r="M187" s="12"/>
      <c r="N187" s="12"/>
      <c r="O187" s="13" t="s">
        <v>125</v>
      </c>
    </row>
    <row r="188" spans="1:14" s="14" customFormat="1" ht="15">
      <c r="A188" s="12"/>
      <c r="B188" s="12"/>
      <c r="C188" s="12"/>
      <c r="D188" s="12"/>
      <c r="E188" s="12"/>
      <c r="F188" s="12"/>
      <c r="G188" s="12"/>
      <c r="H188" s="12"/>
      <c r="I188" s="12"/>
      <c r="J188" s="12"/>
      <c r="K188" s="12"/>
      <c r="L188" s="12"/>
      <c r="M188" s="12"/>
      <c r="N188" s="12"/>
    </row>
    <row r="189" spans="1:17" s="14" customFormat="1" ht="15">
      <c r="A189" s="12" t="s">
        <v>71</v>
      </c>
      <c r="B189" s="12" t="s">
        <v>72</v>
      </c>
      <c r="C189" s="12" t="s">
        <v>74</v>
      </c>
      <c r="D189" s="12"/>
      <c r="E189" s="12"/>
      <c r="F189" s="12"/>
      <c r="G189" s="12"/>
      <c r="H189" s="12"/>
      <c r="I189" s="12"/>
      <c r="J189" s="12"/>
      <c r="K189" s="12"/>
      <c r="L189" s="12"/>
      <c r="M189" s="12"/>
      <c r="N189" s="12"/>
      <c r="O189" s="14" t="s">
        <v>71</v>
      </c>
      <c r="P189" s="14" t="s">
        <v>72</v>
      </c>
      <c r="Q189" s="14" t="s">
        <v>74</v>
      </c>
    </row>
    <row r="190" spans="1:17" s="14" customFormat="1" ht="15">
      <c r="A190" s="12" t="str">
        <f>BASIS!A43</f>
        <v>Functie 1</v>
      </c>
      <c r="B190" s="43" t="e">
        <f>_xlfn.SUMIFS(Input!#REF!,Input!#REF!,'TABELLEN - TEAM'!A190,Input!#REF!,'TABELLEN - TEAM'!$E$1)</f>
        <v>#REF!</v>
      </c>
      <c r="C190" s="43" t="e">
        <f>_xlfn.COUNTIFS(Input!#REF!,'TABELLEN - TEAM'!$E$1,Input!#REF!,'TABELLEN - TEAM'!A190)</f>
        <v>#REF!</v>
      </c>
      <c r="D190" s="12"/>
      <c r="E190" s="12"/>
      <c r="F190" s="12"/>
      <c r="G190" s="12"/>
      <c r="H190" s="12"/>
      <c r="I190" s="12"/>
      <c r="J190" s="12"/>
      <c r="K190" s="12"/>
      <c r="L190" s="12"/>
      <c r="M190" s="12"/>
      <c r="N190" s="12"/>
      <c r="O190" s="37" t="str">
        <f aca="true" t="shared" si="37" ref="O190:O215">A190</f>
        <v>Functie 1</v>
      </c>
      <c r="P190" s="14" t="e">
        <f>B190/B$215</f>
        <v>#REF!</v>
      </c>
      <c r="Q190" s="14" t="e">
        <f aca="true" t="shared" si="38" ref="Q190:Q215">C190/C$215</f>
        <v>#REF!</v>
      </c>
    </row>
    <row r="191" spans="1:17" s="14" customFormat="1" ht="15">
      <c r="A191" s="12" t="str">
        <f>BASIS!A44</f>
        <v>Functie 2</v>
      </c>
      <c r="B191" s="43" t="e">
        <f>_xlfn.SUMIFS(Input!#REF!,Input!#REF!,'TABELLEN - TEAM'!A191,Input!#REF!,'TABELLEN - TEAM'!$E$1)</f>
        <v>#REF!</v>
      </c>
      <c r="C191" s="43" t="e">
        <f>_xlfn.COUNTIFS(Input!#REF!,'TABELLEN - TEAM'!$E$1,Input!#REF!,'TABELLEN - TEAM'!A191)</f>
        <v>#REF!</v>
      </c>
      <c r="D191" s="12"/>
      <c r="E191" s="12"/>
      <c r="F191" s="12"/>
      <c r="G191" s="12"/>
      <c r="H191" s="12"/>
      <c r="I191" s="12"/>
      <c r="J191" s="12"/>
      <c r="K191" s="12"/>
      <c r="L191" s="12"/>
      <c r="M191" s="12"/>
      <c r="N191" s="12"/>
      <c r="O191" s="37" t="str">
        <f t="shared" si="37"/>
        <v>Functie 2</v>
      </c>
      <c r="P191" s="14" t="e">
        <f aca="true" t="shared" si="39" ref="P191:P215">B191/B$215</f>
        <v>#REF!</v>
      </c>
      <c r="Q191" s="14" t="e">
        <f t="shared" si="38"/>
        <v>#REF!</v>
      </c>
    </row>
    <row r="192" spans="1:17" s="14" customFormat="1" ht="15">
      <c r="A192" s="12" t="str">
        <f>BASIS!A45</f>
        <v>Functie 3</v>
      </c>
      <c r="B192" s="43" t="e">
        <f>_xlfn.SUMIFS(Input!#REF!,Input!#REF!,'TABELLEN - TEAM'!A192,Input!#REF!,'TABELLEN - TEAM'!$E$1)</f>
        <v>#REF!</v>
      </c>
      <c r="C192" s="43" t="e">
        <f>_xlfn.COUNTIFS(Input!#REF!,'TABELLEN - TEAM'!$E$1,Input!#REF!,'TABELLEN - TEAM'!A192)</f>
        <v>#REF!</v>
      </c>
      <c r="D192" s="12"/>
      <c r="E192" s="12"/>
      <c r="F192" s="12"/>
      <c r="G192" s="12"/>
      <c r="H192" s="12"/>
      <c r="I192" s="12"/>
      <c r="J192" s="12"/>
      <c r="K192" s="12"/>
      <c r="L192" s="12"/>
      <c r="M192" s="12"/>
      <c r="N192" s="12"/>
      <c r="O192" s="37" t="str">
        <f t="shared" si="37"/>
        <v>Functie 3</v>
      </c>
      <c r="P192" s="14" t="e">
        <f t="shared" si="39"/>
        <v>#REF!</v>
      </c>
      <c r="Q192" s="14" t="e">
        <f t="shared" si="38"/>
        <v>#REF!</v>
      </c>
    </row>
    <row r="193" spans="1:17" s="14" customFormat="1" ht="15">
      <c r="A193" s="12" t="str">
        <f>BASIS!A46</f>
        <v>Functie 4</v>
      </c>
      <c r="B193" s="43" t="e">
        <f>_xlfn.SUMIFS(Input!#REF!,Input!#REF!,'TABELLEN - TEAM'!A193,Input!#REF!,'TABELLEN - TEAM'!$E$1)</f>
        <v>#REF!</v>
      </c>
      <c r="C193" s="43" t="e">
        <f>_xlfn.COUNTIFS(Input!#REF!,'TABELLEN - TEAM'!$E$1,Input!#REF!,'TABELLEN - TEAM'!A193)</f>
        <v>#REF!</v>
      </c>
      <c r="D193" s="12"/>
      <c r="E193" s="12"/>
      <c r="F193" s="12"/>
      <c r="G193" s="12"/>
      <c r="H193" s="12"/>
      <c r="I193" s="12"/>
      <c r="J193" s="12"/>
      <c r="K193" s="12"/>
      <c r="L193" s="12"/>
      <c r="M193" s="12"/>
      <c r="N193" s="12"/>
      <c r="O193" s="37" t="str">
        <f t="shared" si="37"/>
        <v>Functie 4</v>
      </c>
      <c r="P193" s="14" t="e">
        <f t="shared" si="39"/>
        <v>#REF!</v>
      </c>
      <c r="Q193" s="14" t="e">
        <f t="shared" si="38"/>
        <v>#REF!</v>
      </c>
    </row>
    <row r="194" spans="1:17" s="14" customFormat="1" ht="15">
      <c r="A194" s="12" t="str">
        <f>BASIS!A47</f>
        <v>Functie 5</v>
      </c>
      <c r="B194" s="43" t="e">
        <f>_xlfn.SUMIFS(Input!#REF!,Input!#REF!,'TABELLEN - TEAM'!A194,Input!#REF!,'TABELLEN - TEAM'!$E$1)</f>
        <v>#REF!</v>
      </c>
      <c r="C194" s="43" t="e">
        <f>_xlfn.COUNTIFS(Input!#REF!,'TABELLEN - TEAM'!$E$1,Input!#REF!,'TABELLEN - TEAM'!A194)</f>
        <v>#REF!</v>
      </c>
      <c r="D194" s="12"/>
      <c r="E194" s="12"/>
      <c r="F194" s="12"/>
      <c r="G194" s="12"/>
      <c r="H194" s="12"/>
      <c r="I194" s="12"/>
      <c r="J194" s="12"/>
      <c r="K194" s="12"/>
      <c r="L194" s="12"/>
      <c r="M194" s="12"/>
      <c r="N194" s="12"/>
      <c r="O194" s="37" t="str">
        <f t="shared" si="37"/>
        <v>Functie 5</v>
      </c>
      <c r="P194" s="14" t="e">
        <f t="shared" si="39"/>
        <v>#REF!</v>
      </c>
      <c r="Q194" s="14" t="e">
        <f t="shared" si="38"/>
        <v>#REF!</v>
      </c>
    </row>
    <row r="195" spans="1:17" s="14" customFormat="1" ht="15">
      <c r="A195" s="12" t="str">
        <f>BASIS!A48</f>
        <v>Functie 6</v>
      </c>
      <c r="B195" s="43" t="e">
        <f>_xlfn.SUMIFS(Input!#REF!,Input!#REF!,'TABELLEN - TEAM'!A195,Input!#REF!,'TABELLEN - TEAM'!$E$1)</f>
        <v>#REF!</v>
      </c>
      <c r="C195" s="43" t="e">
        <f>_xlfn.COUNTIFS(Input!#REF!,'TABELLEN - TEAM'!$E$1,Input!#REF!,'TABELLEN - TEAM'!A195)</f>
        <v>#REF!</v>
      </c>
      <c r="D195" s="12"/>
      <c r="E195" s="12"/>
      <c r="F195" s="12"/>
      <c r="G195" s="12"/>
      <c r="H195" s="12"/>
      <c r="I195" s="12"/>
      <c r="J195" s="12"/>
      <c r="K195" s="12"/>
      <c r="L195" s="12"/>
      <c r="M195" s="12"/>
      <c r="N195" s="12"/>
      <c r="O195" s="37" t="str">
        <f t="shared" si="37"/>
        <v>Functie 6</v>
      </c>
      <c r="P195" s="14" t="e">
        <f t="shared" si="39"/>
        <v>#REF!</v>
      </c>
      <c r="Q195" s="14" t="e">
        <f t="shared" si="38"/>
        <v>#REF!</v>
      </c>
    </row>
    <row r="196" spans="1:17" s="14" customFormat="1" ht="15">
      <c r="A196" s="12" t="str">
        <f>BASIS!A49</f>
        <v>Functie 7</v>
      </c>
      <c r="B196" s="43" t="e">
        <f>_xlfn.SUMIFS(Input!#REF!,Input!#REF!,'TABELLEN - TEAM'!A196,Input!#REF!,'TABELLEN - TEAM'!$E$1)</f>
        <v>#REF!</v>
      </c>
      <c r="C196" s="43" t="e">
        <f>_xlfn.COUNTIFS(Input!#REF!,'TABELLEN - TEAM'!$E$1,Input!#REF!,'TABELLEN - TEAM'!A196)</f>
        <v>#REF!</v>
      </c>
      <c r="D196" s="12"/>
      <c r="E196" s="12"/>
      <c r="F196" s="12"/>
      <c r="G196" s="12"/>
      <c r="H196" s="12"/>
      <c r="I196" s="12"/>
      <c r="J196" s="12"/>
      <c r="K196" s="12"/>
      <c r="L196" s="12"/>
      <c r="M196" s="12"/>
      <c r="N196" s="12"/>
      <c r="O196" s="37" t="str">
        <f t="shared" si="37"/>
        <v>Functie 7</v>
      </c>
      <c r="P196" s="14" t="e">
        <f t="shared" si="39"/>
        <v>#REF!</v>
      </c>
      <c r="Q196" s="14" t="e">
        <f t="shared" si="38"/>
        <v>#REF!</v>
      </c>
    </row>
    <row r="197" spans="1:17" s="14" customFormat="1" ht="15">
      <c r="A197" s="12" t="str">
        <f>BASIS!A50</f>
        <v>Functie 8</v>
      </c>
      <c r="B197" s="43" t="e">
        <f>_xlfn.SUMIFS(Input!#REF!,Input!#REF!,'TABELLEN - TEAM'!A197,Input!#REF!,'TABELLEN - TEAM'!$E$1)</f>
        <v>#REF!</v>
      </c>
      <c r="C197" s="43" t="e">
        <f>_xlfn.COUNTIFS(Input!#REF!,'TABELLEN - TEAM'!$E$1,Input!#REF!,'TABELLEN - TEAM'!A197)</f>
        <v>#REF!</v>
      </c>
      <c r="D197" s="12"/>
      <c r="E197" s="12"/>
      <c r="F197" s="12"/>
      <c r="G197" s="12"/>
      <c r="H197" s="12"/>
      <c r="I197" s="12"/>
      <c r="J197" s="12"/>
      <c r="K197" s="12"/>
      <c r="L197" s="12"/>
      <c r="M197" s="12"/>
      <c r="N197" s="12"/>
      <c r="O197" s="37" t="str">
        <f t="shared" si="37"/>
        <v>Functie 8</v>
      </c>
      <c r="P197" s="14" t="e">
        <f t="shared" si="39"/>
        <v>#REF!</v>
      </c>
      <c r="Q197" s="14" t="e">
        <f t="shared" si="38"/>
        <v>#REF!</v>
      </c>
    </row>
    <row r="198" spans="1:17" s="14" customFormat="1" ht="15">
      <c r="A198" s="12" t="str">
        <f>BASIS!A51</f>
        <v>Functie 9</v>
      </c>
      <c r="B198" s="43" t="e">
        <f>_xlfn.SUMIFS(Input!#REF!,Input!#REF!,'TABELLEN - TEAM'!A198,Input!#REF!,'TABELLEN - TEAM'!$E$1)</f>
        <v>#REF!</v>
      </c>
      <c r="C198" s="43" t="e">
        <f>_xlfn.COUNTIFS(Input!#REF!,'TABELLEN - TEAM'!$E$1,Input!#REF!,'TABELLEN - TEAM'!A198)</f>
        <v>#REF!</v>
      </c>
      <c r="D198" s="12"/>
      <c r="E198" s="12"/>
      <c r="F198" s="12"/>
      <c r="G198" s="12"/>
      <c r="H198" s="12"/>
      <c r="I198" s="12"/>
      <c r="J198" s="12"/>
      <c r="K198" s="12"/>
      <c r="L198" s="12"/>
      <c r="M198" s="12"/>
      <c r="N198" s="12"/>
      <c r="O198" s="37" t="str">
        <f t="shared" si="37"/>
        <v>Functie 9</v>
      </c>
      <c r="P198" s="14" t="e">
        <f t="shared" si="39"/>
        <v>#REF!</v>
      </c>
      <c r="Q198" s="14" t="e">
        <f t="shared" si="38"/>
        <v>#REF!</v>
      </c>
    </row>
    <row r="199" spans="1:17" s="14" customFormat="1" ht="15">
      <c r="A199" s="12" t="str">
        <f>BASIS!A52</f>
        <v>Functie 10</v>
      </c>
      <c r="B199" s="43" t="e">
        <f>_xlfn.SUMIFS(Input!#REF!,Input!#REF!,'TABELLEN - TEAM'!A199,Input!#REF!,'TABELLEN - TEAM'!$E$1)</f>
        <v>#REF!</v>
      </c>
      <c r="C199" s="43" t="e">
        <f>_xlfn.COUNTIFS(Input!#REF!,'TABELLEN - TEAM'!$E$1,Input!#REF!,'TABELLEN - TEAM'!A199)</f>
        <v>#REF!</v>
      </c>
      <c r="D199" s="12"/>
      <c r="E199" s="12"/>
      <c r="F199" s="12"/>
      <c r="G199" s="12"/>
      <c r="H199" s="12"/>
      <c r="I199" s="12"/>
      <c r="J199" s="12"/>
      <c r="K199" s="12"/>
      <c r="L199" s="12"/>
      <c r="M199" s="12"/>
      <c r="N199" s="12"/>
      <c r="O199" s="37" t="str">
        <f t="shared" si="37"/>
        <v>Functie 10</v>
      </c>
      <c r="P199" s="14" t="e">
        <f t="shared" si="39"/>
        <v>#REF!</v>
      </c>
      <c r="Q199" s="14" t="e">
        <f t="shared" si="38"/>
        <v>#REF!</v>
      </c>
    </row>
    <row r="200" spans="1:17" s="14" customFormat="1" ht="15">
      <c r="A200" s="12" t="str">
        <f>BASIS!A53</f>
        <v>Functie 11</v>
      </c>
      <c r="B200" s="43" t="e">
        <f>_xlfn.SUMIFS(Input!#REF!,Input!#REF!,'TABELLEN - TEAM'!A200,Input!#REF!,'TABELLEN - TEAM'!$E$1)</f>
        <v>#REF!</v>
      </c>
      <c r="C200" s="43" t="e">
        <f>_xlfn.COUNTIFS(Input!#REF!,'TABELLEN - TEAM'!$E$1,Input!#REF!,'TABELLEN - TEAM'!A200)</f>
        <v>#REF!</v>
      </c>
      <c r="D200" s="12"/>
      <c r="E200" s="12"/>
      <c r="F200" s="12"/>
      <c r="G200" s="12"/>
      <c r="H200" s="12"/>
      <c r="I200" s="12"/>
      <c r="J200" s="12"/>
      <c r="K200" s="12"/>
      <c r="L200" s="12"/>
      <c r="M200" s="12"/>
      <c r="N200" s="12"/>
      <c r="O200" s="37" t="str">
        <f t="shared" si="37"/>
        <v>Functie 11</v>
      </c>
      <c r="P200" s="14" t="e">
        <f t="shared" si="39"/>
        <v>#REF!</v>
      </c>
      <c r="Q200" s="14" t="e">
        <f t="shared" si="38"/>
        <v>#REF!</v>
      </c>
    </row>
    <row r="201" spans="1:17" s="14" customFormat="1" ht="15">
      <c r="A201" s="12" t="str">
        <f>BASIS!A54</f>
        <v>Functie 12</v>
      </c>
      <c r="B201" s="43" t="e">
        <f>_xlfn.SUMIFS(Input!#REF!,Input!#REF!,'TABELLEN - TEAM'!A201,Input!#REF!,'TABELLEN - TEAM'!$E$1)</f>
        <v>#REF!</v>
      </c>
      <c r="C201" s="43" t="e">
        <f>_xlfn.COUNTIFS(Input!#REF!,'TABELLEN - TEAM'!$E$1,Input!#REF!,'TABELLEN - TEAM'!A201)</f>
        <v>#REF!</v>
      </c>
      <c r="D201" s="12"/>
      <c r="E201" s="12"/>
      <c r="F201" s="12"/>
      <c r="G201" s="12"/>
      <c r="H201" s="12"/>
      <c r="I201" s="12"/>
      <c r="J201" s="12"/>
      <c r="K201" s="12"/>
      <c r="L201" s="12"/>
      <c r="M201" s="12"/>
      <c r="N201" s="12"/>
      <c r="O201" s="37" t="str">
        <f t="shared" si="37"/>
        <v>Functie 12</v>
      </c>
      <c r="P201" s="14" t="e">
        <f t="shared" si="39"/>
        <v>#REF!</v>
      </c>
      <c r="Q201" s="14" t="e">
        <f t="shared" si="38"/>
        <v>#REF!</v>
      </c>
    </row>
    <row r="202" spans="1:17" s="14" customFormat="1" ht="15">
      <c r="A202" s="12" t="str">
        <f>BASIS!A55</f>
        <v>Functie 13</v>
      </c>
      <c r="B202" s="43" t="e">
        <f>_xlfn.SUMIFS(Input!#REF!,Input!#REF!,'TABELLEN - TEAM'!A202,Input!#REF!,'TABELLEN - TEAM'!$E$1)</f>
        <v>#REF!</v>
      </c>
      <c r="C202" s="43" t="e">
        <f>_xlfn.COUNTIFS(Input!#REF!,'TABELLEN - TEAM'!$E$1,Input!#REF!,'TABELLEN - TEAM'!A202)</f>
        <v>#REF!</v>
      </c>
      <c r="D202" s="12"/>
      <c r="E202" s="12"/>
      <c r="F202" s="12"/>
      <c r="G202" s="12"/>
      <c r="H202" s="12"/>
      <c r="I202" s="12"/>
      <c r="J202" s="12"/>
      <c r="K202" s="12"/>
      <c r="L202" s="12"/>
      <c r="M202" s="12"/>
      <c r="N202" s="12"/>
      <c r="O202" s="37" t="str">
        <f t="shared" si="37"/>
        <v>Functie 13</v>
      </c>
      <c r="P202" s="14" t="e">
        <f t="shared" si="39"/>
        <v>#REF!</v>
      </c>
      <c r="Q202" s="14" t="e">
        <f t="shared" si="38"/>
        <v>#REF!</v>
      </c>
    </row>
    <row r="203" spans="1:17" s="14" customFormat="1" ht="15">
      <c r="A203" s="12" t="str">
        <f>BASIS!A56</f>
        <v>Functie 14</v>
      </c>
      <c r="B203" s="43" t="e">
        <f>_xlfn.SUMIFS(Input!#REF!,Input!#REF!,'TABELLEN - TEAM'!A203,Input!#REF!,'TABELLEN - TEAM'!$E$1)</f>
        <v>#REF!</v>
      </c>
      <c r="C203" s="43" t="e">
        <f>_xlfn.COUNTIFS(Input!#REF!,'TABELLEN - TEAM'!$E$1,Input!#REF!,'TABELLEN - TEAM'!A203)</f>
        <v>#REF!</v>
      </c>
      <c r="D203" s="12"/>
      <c r="E203" s="12"/>
      <c r="F203" s="12"/>
      <c r="G203" s="12"/>
      <c r="H203" s="12"/>
      <c r="I203" s="12"/>
      <c r="J203" s="12"/>
      <c r="K203" s="12"/>
      <c r="L203" s="12"/>
      <c r="M203" s="12"/>
      <c r="N203" s="12"/>
      <c r="O203" s="37" t="str">
        <f t="shared" si="37"/>
        <v>Functie 14</v>
      </c>
      <c r="P203" s="14" t="e">
        <f t="shared" si="39"/>
        <v>#REF!</v>
      </c>
      <c r="Q203" s="14" t="e">
        <f t="shared" si="38"/>
        <v>#REF!</v>
      </c>
    </row>
    <row r="204" spans="1:17" s="14" customFormat="1" ht="15">
      <c r="A204" s="12" t="str">
        <f>BASIS!A57</f>
        <v>Functie 15</v>
      </c>
      <c r="B204" s="43" t="e">
        <f>_xlfn.SUMIFS(Input!#REF!,Input!#REF!,'TABELLEN - TEAM'!A204,Input!#REF!,'TABELLEN - TEAM'!$E$1)</f>
        <v>#REF!</v>
      </c>
      <c r="C204" s="43" t="e">
        <f>_xlfn.COUNTIFS(Input!#REF!,'TABELLEN - TEAM'!$E$1,Input!#REF!,'TABELLEN - TEAM'!A204)</f>
        <v>#REF!</v>
      </c>
      <c r="D204" s="12"/>
      <c r="E204" s="12"/>
      <c r="F204" s="12"/>
      <c r="G204" s="12"/>
      <c r="H204" s="12"/>
      <c r="I204" s="12"/>
      <c r="J204" s="12"/>
      <c r="K204" s="12"/>
      <c r="L204" s="12"/>
      <c r="M204" s="12"/>
      <c r="N204" s="12"/>
      <c r="O204" s="37" t="str">
        <f t="shared" si="37"/>
        <v>Functie 15</v>
      </c>
      <c r="P204" s="14" t="e">
        <f t="shared" si="39"/>
        <v>#REF!</v>
      </c>
      <c r="Q204" s="14" t="e">
        <f t="shared" si="38"/>
        <v>#REF!</v>
      </c>
    </row>
    <row r="205" spans="1:17" s="14" customFormat="1" ht="15">
      <c r="A205" s="12" t="str">
        <f>BASIS!A58</f>
        <v>Functie 16</v>
      </c>
      <c r="B205" s="43" t="e">
        <f>_xlfn.SUMIFS(Input!#REF!,Input!#REF!,'TABELLEN - TEAM'!A205,Input!#REF!,'TABELLEN - TEAM'!$E$1)</f>
        <v>#REF!</v>
      </c>
      <c r="C205" s="43" t="e">
        <f>_xlfn.COUNTIFS(Input!#REF!,'TABELLEN - TEAM'!$E$1,Input!#REF!,'TABELLEN - TEAM'!A205)</f>
        <v>#REF!</v>
      </c>
      <c r="D205" s="12"/>
      <c r="E205" s="12"/>
      <c r="F205" s="12"/>
      <c r="G205" s="12"/>
      <c r="H205" s="12"/>
      <c r="I205" s="12"/>
      <c r="J205" s="12"/>
      <c r="K205" s="12"/>
      <c r="L205" s="12"/>
      <c r="M205" s="12"/>
      <c r="N205" s="12"/>
      <c r="O205" s="37" t="str">
        <f t="shared" si="37"/>
        <v>Functie 16</v>
      </c>
      <c r="P205" s="14" t="e">
        <f t="shared" si="39"/>
        <v>#REF!</v>
      </c>
      <c r="Q205" s="14" t="e">
        <f t="shared" si="38"/>
        <v>#REF!</v>
      </c>
    </row>
    <row r="206" spans="1:17" s="14" customFormat="1" ht="15">
      <c r="A206" s="12" t="str">
        <f>BASIS!A59</f>
        <v>Functie 17</v>
      </c>
      <c r="B206" s="43" t="e">
        <f>_xlfn.SUMIFS(Input!#REF!,Input!#REF!,'TABELLEN - TEAM'!A206,Input!#REF!,'TABELLEN - TEAM'!$E$1)</f>
        <v>#REF!</v>
      </c>
      <c r="C206" s="43" t="e">
        <f>_xlfn.COUNTIFS(Input!#REF!,'TABELLEN - TEAM'!$E$1,Input!#REF!,'TABELLEN - TEAM'!A206)</f>
        <v>#REF!</v>
      </c>
      <c r="D206" s="12"/>
      <c r="E206" s="12"/>
      <c r="F206" s="12"/>
      <c r="G206" s="12"/>
      <c r="H206" s="12"/>
      <c r="I206" s="12"/>
      <c r="J206" s="12"/>
      <c r="K206" s="12"/>
      <c r="L206" s="12"/>
      <c r="M206" s="12"/>
      <c r="N206" s="12"/>
      <c r="O206" s="37" t="str">
        <f t="shared" si="37"/>
        <v>Functie 17</v>
      </c>
      <c r="P206" s="14" t="e">
        <f t="shared" si="39"/>
        <v>#REF!</v>
      </c>
      <c r="Q206" s="14" t="e">
        <f t="shared" si="38"/>
        <v>#REF!</v>
      </c>
    </row>
    <row r="207" spans="1:17" s="14" customFormat="1" ht="15">
      <c r="A207" s="12" t="str">
        <f>BASIS!A60</f>
        <v>Functie 18</v>
      </c>
      <c r="B207" s="43" t="e">
        <f>_xlfn.SUMIFS(Input!#REF!,Input!#REF!,'TABELLEN - TEAM'!A207,Input!#REF!,'TABELLEN - TEAM'!$E$1)</f>
        <v>#REF!</v>
      </c>
      <c r="C207" s="43" t="e">
        <f>_xlfn.COUNTIFS(Input!#REF!,'TABELLEN - TEAM'!$E$1,Input!#REF!,'TABELLEN - TEAM'!A207)</f>
        <v>#REF!</v>
      </c>
      <c r="D207" s="12"/>
      <c r="E207" s="12"/>
      <c r="F207" s="12"/>
      <c r="G207" s="12"/>
      <c r="H207" s="12"/>
      <c r="I207" s="12"/>
      <c r="J207" s="12"/>
      <c r="K207" s="12"/>
      <c r="L207" s="12"/>
      <c r="M207" s="12"/>
      <c r="N207" s="12"/>
      <c r="O207" s="37" t="str">
        <f t="shared" si="37"/>
        <v>Functie 18</v>
      </c>
      <c r="P207" s="14" t="e">
        <f t="shared" si="39"/>
        <v>#REF!</v>
      </c>
      <c r="Q207" s="14" t="e">
        <f t="shared" si="38"/>
        <v>#REF!</v>
      </c>
    </row>
    <row r="208" spans="1:17" s="14" customFormat="1" ht="15">
      <c r="A208" s="12" t="str">
        <f>BASIS!A61</f>
        <v>Functie 19</v>
      </c>
      <c r="B208" s="43" t="e">
        <f>_xlfn.SUMIFS(Input!#REF!,Input!#REF!,'TABELLEN - TEAM'!A208,Input!#REF!,'TABELLEN - TEAM'!$E$1)</f>
        <v>#REF!</v>
      </c>
      <c r="C208" s="43" t="e">
        <f>_xlfn.COUNTIFS(Input!#REF!,'TABELLEN - TEAM'!$E$1,Input!#REF!,'TABELLEN - TEAM'!A208)</f>
        <v>#REF!</v>
      </c>
      <c r="D208" s="12"/>
      <c r="E208" s="12"/>
      <c r="F208" s="12"/>
      <c r="G208" s="12"/>
      <c r="H208" s="12"/>
      <c r="I208" s="12"/>
      <c r="J208" s="12"/>
      <c r="K208" s="12"/>
      <c r="L208" s="12"/>
      <c r="M208" s="12"/>
      <c r="N208" s="12"/>
      <c r="O208" s="37" t="str">
        <f t="shared" si="37"/>
        <v>Functie 19</v>
      </c>
      <c r="P208" s="14" t="e">
        <f t="shared" si="39"/>
        <v>#REF!</v>
      </c>
      <c r="Q208" s="14" t="e">
        <f t="shared" si="38"/>
        <v>#REF!</v>
      </c>
    </row>
    <row r="209" spans="1:17" s="14" customFormat="1" ht="15">
      <c r="A209" s="12" t="str">
        <f>BASIS!A62</f>
        <v>Functie 20</v>
      </c>
      <c r="B209" s="43" t="e">
        <f>_xlfn.SUMIFS(Input!#REF!,Input!#REF!,'TABELLEN - TEAM'!A209,Input!#REF!,'TABELLEN - TEAM'!$E$1)</f>
        <v>#REF!</v>
      </c>
      <c r="C209" s="43" t="e">
        <f>_xlfn.COUNTIFS(Input!#REF!,'TABELLEN - TEAM'!$E$1,Input!#REF!,'TABELLEN - TEAM'!A209)</f>
        <v>#REF!</v>
      </c>
      <c r="D209" s="12"/>
      <c r="E209" s="12"/>
      <c r="F209" s="12"/>
      <c r="G209" s="12"/>
      <c r="H209" s="12"/>
      <c r="I209" s="12"/>
      <c r="J209" s="12"/>
      <c r="K209" s="12"/>
      <c r="L209" s="12"/>
      <c r="M209" s="12"/>
      <c r="N209" s="12"/>
      <c r="O209" s="37" t="str">
        <f t="shared" si="37"/>
        <v>Functie 20</v>
      </c>
      <c r="P209" s="14" t="e">
        <f t="shared" si="39"/>
        <v>#REF!</v>
      </c>
      <c r="Q209" s="14" t="e">
        <f t="shared" si="38"/>
        <v>#REF!</v>
      </c>
    </row>
    <row r="210" spans="1:17" s="14" customFormat="1" ht="15">
      <c r="A210" s="12" t="str">
        <f>BASIS!A63</f>
        <v>Functie 21</v>
      </c>
      <c r="B210" s="43" t="e">
        <f>_xlfn.SUMIFS(Input!#REF!,Input!#REF!,'TABELLEN - TEAM'!A210,Input!#REF!,'TABELLEN - TEAM'!$E$1)</f>
        <v>#REF!</v>
      </c>
      <c r="C210" s="43" t="e">
        <f>_xlfn.COUNTIFS(Input!#REF!,'TABELLEN - TEAM'!$E$1,Input!#REF!,'TABELLEN - TEAM'!A210)</f>
        <v>#REF!</v>
      </c>
      <c r="D210" s="12"/>
      <c r="E210" s="12"/>
      <c r="F210" s="12"/>
      <c r="G210" s="12"/>
      <c r="H210" s="12"/>
      <c r="I210" s="12"/>
      <c r="J210" s="12"/>
      <c r="K210" s="12"/>
      <c r="L210" s="12"/>
      <c r="M210" s="12"/>
      <c r="N210" s="12"/>
      <c r="O210" s="37" t="str">
        <f t="shared" si="37"/>
        <v>Functie 21</v>
      </c>
      <c r="P210" s="14" t="e">
        <f t="shared" si="39"/>
        <v>#REF!</v>
      </c>
      <c r="Q210" s="14" t="e">
        <f t="shared" si="38"/>
        <v>#REF!</v>
      </c>
    </row>
    <row r="211" spans="1:17" s="14" customFormat="1" ht="15">
      <c r="A211" s="12" t="str">
        <f>BASIS!A64</f>
        <v>Functie 22</v>
      </c>
      <c r="B211" s="43" t="e">
        <f>_xlfn.SUMIFS(Input!#REF!,Input!#REF!,'TABELLEN - TEAM'!A211,Input!#REF!,'TABELLEN - TEAM'!$E$1)</f>
        <v>#REF!</v>
      </c>
      <c r="C211" s="43" t="e">
        <f>_xlfn.COUNTIFS(Input!#REF!,'TABELLEN - TEAM'!$E$1,Input!#REF!,'TABELLEN - TEAM'!A211)</f>
        <v>#REF!</v>
      </c>
      <c r="D211" s="12"/>
      <c r="E211" s="12"/>
      <c r="F211" s="12"/>
      <c r="G211" s="12"/>
      <c r="H211" s="12"/>
      <c r="I211" s="12"/>
      <c r="J211" s="12"/>
      <c r="K211" s="12"/>
      <c r="L211" s="12"/>
      <c r="M211" s="12"/>
      <c r="N211" s="12"/>
      <c r="O211" s="37" t="str">
        <f t="shared" si="37"/>
        <v>Functie 22</v>
      </c>
      <c r="P211" s="14" t="e">
        <f t="shared" si="39"/>
        <v>#REF!</v>
      </c>
      <c r="Q211" s="14" t="e">
        <f t="shared" si="38"/>
        <v>#REF!</v>
      </c>
    </row>
    <row r="212" spans="1:17" s="14" customFormat="1" ht="15">
      <c r="A212" s="12" t="str">
        <f>BASIS!A65</f>
        <v>Functie 23</v>
      </c>
      <c r="B212" s="43" t="e">
        <f>_xlfn.SUMIFS(Input!#REF!,Input!#REF!,'TABELLEN - TEAM'!A212,Input!#REF!,'TABELLEN - TEAM'!$E$1)</f>
        <v>#REF!</v>
      </c>
      <c r="C212" s="43" t="e">
        <f>_xlfn.COUNTIFS(Input!#REF!,'TABELLEN - TEAM'!$E$1,Input!#REF!,'TABELLEN - TEAM'!A212)</f>
        <v>#REF!</v>
      </c>
      <c r="D212" s="12"/>
      <c r="E212" s="12"/>
      <c r="F212" s="12"/>
      <c r="G212" s="12"/>
      <c r="H212" s="12"/>
      <c r="I212" s="12"/>
      <c r="J212" s="12"/>
      <c r="K212" s="12"/>
      <c r="L212" s="12"/>
      <c r="M212" s="12"/>
      <c r="N212" s="12"/>
      <c r="O212" s="37" t="str">
        <f t="shared" si="37"/>
        <v>Functie 23</v>
      </c>
      <c r="P212" s="14" t="e">
        <f t="shared" si="39"/>
        <v>#REF!</v>
      </c>
      <c r="Q212" s="14" t="e">
        <f t="shared" si="38"/>
        <v>#REF!</v>
      </c>
    </row>
    <row r="213" spans="1:17" s="14" customFormat="1" ht="15">
      <c r="A213" s="12" t="str">
        <f>BASIS!A66</f>
        <v>Functie 24</v>
      </c>
      <c r="B213" s="43" t="e">
        <f>_xlfn.SUMIFS(Input!#REF!,Input!#REF!,'TABELLEN - TEAM'!A213,Input!#REF!,'TABELLEN - TEAM'!$E$1)</f>
        <v>#REF!</v>
      </c>
      <c r="C213" s="43" t="e">
        <f>_xlfn.COUNTIFS(Input!#REF!,'TABELLEN - TEAM'!$E$1,Input!#REF!,'TABELLEN - TEAM'!A213)</f>
        <v>#REF!</v>
      </c>
      <c r="D213" s="12"/>
      <c r="E213" s="12"/>
      <c r="F213" s="12"/>
      <c r="G213" s="12"/>
      <c r="H213" s="12"/>
      <c r="I213" s="12"/>
      <c r="J213" s="12"/>
      <c r="K213" s="12"/>
      <c r="L213" s="12"/>
      <c r="M213" s="12"/>
      <c r="N213" s="12"/>
      <c r="O213" s="37" t="str">
        <f t="shared" si="37"/>
        <v>Functie 24</v>
      </c>
      <c r="P213" s="14" t="e">
        <f t="shared" si="39"/>
        <v>#REF!</v>
      </c>
      <c r="Q213" s="14" t="e">
        <f t="shared" si="38"/>
        <v>#REF!</v>
      </c>
    </row>
    <row r="214" spans="1:17" s="14" customFormat="1" ht="15">
      <c r="A214" s="12" t="str">
        <f>BASIS!A67</f>
        <v>Functie 25</v>
      </c>
      <c r="B214" s="43" t="e">
        <f>_xlfn.SUMIFS(Input!#REF!,Input!#REF!,'TABELLEN - TEAM'!A214,Input!#REF!,'TABELLEN - TEAM'!$E$1)</f>
        <v>#REF!</v>
      </c>
      <c r="C214" s="43" t="e">
        <f>_xlfn.COUNTIFS(Input!#REF!,'TABELLEN - TEAM'!$E$1,Input!#REF!,'TABELLEN - TEAM'!A214)</f>
        <v>#REF!</v>
      </c>
      <c r="D214" s="12"/>
      <c r="E214" s="12"/>
      <c r="F214" s="12"/>
      <c r="G214" s="12"/>
      <c r="H214" s="12"/>
      <c r="I214" s="12"/>
      <c r="J214" s="12"/>
      <c r="K214" s="12"/>
      <c r="L214" s="12"/>
      <c r="M214" s="12"/>
      <c r="N214" s="12"/>
      <c r="O214" s="37" t="str">
        <f t="shared" si="37"/>
        <v>Functie 25</v>
      </c>
      <c r="P214" s="14" t="e">
        <f t="shared" si="39"/>
        <v>#REF!</v>
      </c>
      <c r="Q214" s="14" t="e">
        <f t="shared" si="38"/>
        <v>#REF!</v>
      </c>
    </row>
    <row r="215" spans="1:17" s="14" customFormat="1" ht="15">
      <c r="A215" s="12" t="s">
        <v>14</v>
      </c>
      <c r="B215" s="43" t="e">
        <f>SUM(B190:B214)</f>
        <v>#REF!</v>
      </c>
      <c r="C215" s="44" t="e">
        <f>SUM(C190:C214)</f>
        <v>#REF!</v>
      </c>
      <c r="D215" s="12"/>
      <c r="E215" s="12"/>
      <c r="F215" s="12"/>
      <c r="G215" s="12"/>
      <c r="H215" s="12"/>
      <c r="I215" s="12"/>
      <c r="J215" s="12"/>
      <c r="K215" s="12"/>
      <c r="L215" s="12"/>
      <c r="M215" s="12"/>
      <c r="N215" s="12"/>
      <c r="O215" s="37" t="str">
        <f t="shared" si="37"/>
        <v>Totaal</v>
      </c>
      <c r="P215" s="14" t="e">
        <f t="shared" si="39"/>
        <v>#REF!</v>
      </c>
      <c r="Q215" s="14" t="e">
        <f t="shared" si="38"/>
        <v>#REF!</v>
      </c>
    </row>
  </sheetData>
  <sheetProtection/>
  <dataValidations count="1">
    <dataValidation type="list" allowBlank="1" showInputMessage="1" showErrorMessage="1" sqref="E1">
      <formula1>Teams</formula1>
    </dataValidation>
  </dataValidations>
  <printOptions/>
  <pageMargins left="0.7" right="0.7" top="0.75" bottom="0.75" header="0.3" footer="0.3"/>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Laurentius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permers</dc:creator>
  <cp:keywords/>
  <dc:description/>
  <cp:lastModifiedBy>hanneke moonen</cp:lastModifiedBy>
  <cp:lastPrinted>2017-03-10T06:35:27Z</cp:lastPrinted>
  <dcterms:created xsi:type="dcterms:W3CDTF">2014-06-13T09:08:22Z</dcterms:created>
  <dcterms:modified xsi:type="dcterms:W3CDTF">2017-06-23T19:31:16Z</dcterms:modified>
  <cp:category/>
  <cp:version/>
  <cp:contentType/>
  <cp:contentStatus/>
</cp:coreProperties>
</file>